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5" i="9"/>
  <c r="K37"/>
  <c r="BK8" i="8"/>
  <c r="BK9" s="1"/>
  <c r="C9"/>
  <c r="D9"/>
  <c r="E9"/>
  <c r="F9"/>
  <c r="G9"/>
  <c r="H9"/>
  <c r="H34" s="1"/>
  <c r="I9"/>
  <c r="J9"/>
  <c r="K9"/>
  <c r="L9"/>
  <c r="M9"/>
  <c r="N9"/>
  <c r="O9"/>
  <c r="P9"/>
  <c r="Q9"/>
  <c r="R9"/>
  <c r="S9"/>
  <c r="T9"/>
  <c r="U9"/>
  <c r="V9"/>
  <c r="W9"/>
  <c r="X9"/>
  <c r="X34" s="1"/>
  <c r="Y9"/>
  <c r="Z9"/>
  <c r="AA9"/>
  <c r="AB9"/>
  <c r="AC9"/>
  <c r="AD9"/>
  <c r="AE9"/>
  <c r="AF9"/>
  <c r="AG9"/>
  <c r="AH9"/>
  <c r="AI9"/>
  <c r="AJ9"/>
  <c r="AK9"/>
  <c r="AL9"/>
  <c r="AM9"/>
  <c r="AN9"/>
  <c r="AN34" s="1"/>
  <c r="AO9"/>
  <c r="AP9"/>
  <c r="AQ9"/>
  <c r="AR9"/>
  <c r="AR34" s="1"/>
  <c r="AS9"/>
  <c r="AT9"/>
  <c r="AU9"/>
  <c r="AV9"/>
  <c r="AV34" s="1"/>
  <c r="AW9"/>
  <c r="AX9"/>
  <c r="AY9"/>
  <c r="AZ9"/>
  <c r="BA9"/>
  <c r="BB9"/>
  <c r="BC9"/>
  <c r="BD9"/>
  <c r="BD34" s="1"/>
  <c r="BE9"/>
  <c r="BF9"/>
  <c r="BG9"/>
  <c r="BH9"/>
  <c r="BH34" s="1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E34" s="1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BK17"/>
  <c r="BK18"/>
  <c r="BK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2"/>
  <c r="C23"/>
  <c r="D23"/>
  <c r="E23"/>
  <c r="F23"/>
  <c r="G23"/>
  <c r="H23"/>
  <c r="I23"/>
  <c r="J23"/>
  <c r="K23"/>
  <c r="L23"/>
  <c r="M23"/>
  <c r="N23"/>
  <c r="O23"/>
  <c r="P23"/>
  <c r="Q23"/>
  <c r="R23"/>
  <c r="R34" s="1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K25"/>
  <c r="BK26" s="1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8"/>
  <c r="BK29"/>
  <c r="BK30"/>
  <c r="BK31"/>
  <c r="BK32"/>
  <c r="C33"/>
  <c r="D33"/>
  <c r="D34" s="1"/>
  <c r="E33"/>
  <c r="F33"/>
  <c r="G33"/>
  <c r="H33"/>
  <c r="I33"/>
  <c r="J33"/>
  <c r="K33"/>
  <c r="L33"/>
  <c r="L34" s="1"/>
  <c r="M33"/>
  <c r="N33"/>
  <c r="O33"/>
  <c r="P33"/>
  <c r="P34" s="1"/>
  <c r="Q33"/>
  <c r="R33"/>
  <c r="S33"/>
  <c r="T33"/>
  <c r="T34" s="1"/>
  <c r="U33"/>
  <c r="V33"/>
  <c r="W33"/>
  <c r="X33"/>
  <c r="Y33"/>
  <c r="Z33"/>
  <c r="AA33"/>
  <c r="AB33"/>
  <c r="AB34" s="1"/>
  <c r="AC33"/>
  <c r="AD33"/>
  <c r="AE33"/>
  <c r="AF33"/>
  <c r="AF34" s="1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N34"/>
  <c r="AJ34"/>
  <c r="AZ34"/>
  <c r="BK38"/>
  <c r="BK39" s="1"/>
  <c r="C39"/>
  <c r="D39"/>
  <c r="E39"/>
  <c r="F39"/>
  <c r="F46" s="1"/>
  <c r="G39"/>
  <c r="H39"/>
  <c r="I39"/>
  <c r="J39"/>
  <c r="K39"/>
  <c r="L39"/>
  <c r="M39"/>
  <c r="N39"/>
  <c r="O39"/>
  <c r="P39"/>
  <c r="Q39"/>
  <c r="R39"/>
  <c r="R46" s="1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41"/>
  <c r="BK42"/>
  <c r="BK43"/>
  <c r="BK44"/>
  <c r="C45"/>
  <c r="D45"/>
  <c r="E45"/>
  <c r="E46" s="1"/>
  <c r="F45"/>
  <c r="G45"/>
  <c r="G46" s="1"/>
  <c r="H45"/>
  <c r="I45"/>
  <c r="J45"/>
  <c r="K45"/>
  <c r="K46" s="1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C46"/>
  <c r="I46"/>
  <c r="N46"/>
  <c r="P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K50"/>
  <c r="BK51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5"/>
  <c r="BK56" s="1"/>
  <c r="C56"/>
  <c r="D56"/>
  <c r="E56"/>
  <c r="F56"/>
  <c r="F60" s="1"/>
  <c r="G56"/>
  <c r="H56"/>
  <c r="I56"/>
  <c r="J56"/>
  <c r="J60" s="1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8"/>
  <c r="C59"/>
  <c r="C60" s="1"/>
  <c r="D59"/>
  <c r="E59"/>
  <c r="E60" s="1"/>
  <c r="F59"/>
  <c r="G59"/>
  <c r="G60" s="1"/>
  <c r="H59"/>
  <c r="I59"/>
  <c r="J59"/>
  <c r="K59"/>
  <c r="K60" s="1"/>
  <c r="L59"/>
  <c r="M59"/>
  <c r="M60" s="1"/>
  <c r="N59"/>
  <c r="O59"/>
  <c r="O60" s="1"/>
  <c r="P59"/>
  <c r="Q59"/>
  <c r="R59"/>
  <c r="S59"/>
  <c r="S60" s="1"/>
  <c r="T59"/>
  <c r="U59"/>
  <c r="U60" s="1"/>
  <c r="V59"/>
  <c r="W59"/>
  <c r="W60" s="1"/>
  <c r="X59"/>
  <c r="Y59"/>
  <c r="Z59"/>
  <c r="AA59"/>
  <c r="AA60" s="1"/>
  <c r="AB59"/>
  <c r="AC59"/>
  <c r="AC60" s="1"/>
  <c r="AD59"/>
  <c r="AE59"/>
  <c r="AE60" s="1"/>
  <c r="AF59"/>
  <c r="AG59"/>
  <c r="AH59"/>
  <c r="AI59"/>
  <c r="AI60" s="1"/>
  <c r="AJ59"/>
  <c r="AK59"/>
  <c r="AK60" s="1"/>
  <c r="AL59"/>
  <c r="AM59"/>
  <c r="AM60" s="1"/>
  <c r="AN59"/>
  <c r="AO59"/>
  <c r="AP59"/>
  <c r="AQ59"/>
  <c r="AQ60" s="1"/>
  <c r="AR59"/>
  <c r="AS59"/>
  <c r="AS60" s="1"/>
  <c r="AT59"/>
  <c r="AU59"/>
  <c r="AU60" s="1"/>
  <c r="AV59"/>
  <c r="AW59"/>
  <c r="AX59"/>
  <c r="AY59"/>
  <c r="AY60" s="1"/>
  <c r="AZ59"/>
  <c r="BA59"/>
  <c r="BA60" s="1"/>
  <c r="BB59"/>
  <c r="BC59"/>
  <c r="BD59"/>
  <c r="BE59"/>
  <c r="BE60" s="1"/>
  <c r="BF59"/>
  <c r="BG59"/>
  <c r="BG60" s="1"/>
  <c r="BH59"/>
  <c r="BI59"/>
  <c r="BI60" s="1"/>
  <c r="BJ59"/>
  <c r="BK59"/>
  <c r="H60"/>
  <c r="Q60"/>
  <c r="Y60"/>
  <c r="AG60"/>
  <c r="AO60"/>
  <c r="AW60"/>
  <c r="BC60"/>
  <c r="BK64"/>
  <c r="BK65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70"/>
  <c r="BK71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G42" i="9"/>
  <c r="E42"/>
  <c r="L42"/>
  <c r="F42"/>
  <c r="J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D60" i="8" l="1"/>
  <c r="BJ34"/>
  <c r="BF34"/>
  <c r="BF67" s="1"/>
  <c r="BB34"/>
  <c r="BB67" s="1"/>
  <c r="AX34"/>
  <c r="AT34"/>
  <c r="AP34"/>
  <c r="AP67" s="1"/>
  <c r="AL34"/>
  <c r="AH34"/>
  <c r="AD34"/>
  <c r="Z34"/>
  <c r="J34"/>
  <c r="J67" s="1"/>
  <c r="F34"/>
  <c r="I42" i="9"/>
  <c r="I60" i="8"/>
  <c r="D42" i="9"/>
  <c r="BI46" i="8"/>
  <c r="BG46"/>
  <c r="BE46"/>
  <c r="BE67" s="1"/>
  <c r="BC46"/>
  <c r="BA46"/>
  <c r="AY46"/>
  <c r="AW46"/>
  <c r="AU46"/>
  <c r="AS46"/>
  <c r="AQ46"/>
  <c r="AO46"/>
  <c r="AM46"/>
  <c r="AK46"/>
  <c r="AI46"/>
  <c r="AG46"/>
  <c r="AE46"/>
  <c r="AE67" s="1"/>
  <c r="AC46"/>
  <c r="AA46"/>
  <c r="Y46"/>
  <c r="Y67" s="1"/>
  <c r="W46"/>
  <c r="U46"/>
  <c r="Q46"/>
  <c r="O46"/>
  <c r="M46"/>
  <c r="AA34"/>
  <c r="Y34"/>
  <c r="W34"/>
  <c r="W67" s="1"/>
  <c r="BJ60"/>
  <c r="BH60"/>
  <c r="BF60"/>
  <c r="BD60"/>
  <c r="BB60"/>
  <c r="AZ60"/>
  <c r="AX60"/>
  <c r="AV60"/>
  <c r="AV67" s="1"/>
  <c r="AT60"/>
  <c r="AR60"/>
  <c r="AP60"/>
  <c r="AN60"/>
  <c r="AL60"/>
  <c r="AJ60"/>
  <c r="AH60"/>
  <c r="AF60"/>
  <c r="AF67" s="1"/>
  <c r="AD60"/>
  <c r="AD67" s="1"/>
  <c r="AB60"/>
  <c r="Z60"/>
  <c r="X60"/>
  <c r="X67" s="1"/>
  <c r="V60"/>
  <c r="T60"/>
  <c r="R60"/>
  <c r="P60"/>
  <c r="P67" s="1"/>
  <c r="N60"/>
  <c r="L60"/>
  <c r="T46"/>
  <c r="T67" s="1"/>
  <c r="L46"/>
  <c r="J46"/>
  <c r="H46"/>
  <c r="BI34"/>
  <c r="BI67" s="1"/>
  <c r="BG34"/>
  <c r="BG67" s="1"/>
  <c r="BE34"/>
  <c r="BC34"/>
  <c r="BA34"/>
  <c r="BA67" s="1"/>
  <c r="AY34"/>
  <c r="AY67" s="1"/>
  <c r="AW34"/>
  <c r="AW67" s="1"/>
  <c r="AU34"/>
  <c r="BK60"/>
  <c r="AZ67"/>
  <c r="BH67"/>
  <c r="BD67"/>
  <c r="AJ67"/>
  <c r="F67"/>
  <c r="BJ67"/>
  <c r="AX67"/>
  <c r="AT67"/>
  <c r="AH67"/>
  <c r="AA67"/>
  <c r="N67"/>
  <c r="BC67"/>
  <c r="AU67"/>
  <c r="AS34"/>
  <c r="AS67" s="1"/>
  <c r="AQ34"/>
  <c r="AQ67" s="1"/>
  <c r="AO34"/>
  <c r="AM34"/>
  <c r="AM67" s="1"/>
  <c r="AK34"/>
  <c r="AK67" s="1"/>
  <c r="AI34"/>
  <c r="AI67" s="1"/>
  <c r="AG34"/>
  <c r="AC34"/>
  <c r="AC67" s="1"/>
  <c r="U34"/>
  <c r="U67" s="1"/>
  <c r="S34"/>
  <c r="Q34"/>
  <c r="Q67" s="1"/>
  <c r="O34"/>
  <c r="O67" s="1"/>
  <c r="M34"/>
  <c r="M67" s="1"/>
  <c r="K34"/>
  <c r="G34"/>
  <c r="G67" s="1"/>
  <c r="E34"/>
  <c r="E67" s="1"/>
  <c r="C34"/>
  <c r="C67" s="1"/>
  <c r="K42" i="9"/>
  <c r="AN67" i="8"/>
  <c r="AL67"/>
  <c r="S46"/>
  <c r="S67" s="1"/>
  <c r="BK45"/>
  <c r="BK46" s="1"/>
  <c r="D46"/>
  <c r="D67" s="1"/>
  <c r="AR67"/>
  <c r="AB67"/>
  <c r="R67"/>
  <c r="L67"/>
  <c r="H67"/>
  <c r="V34"/>
  <c r="BK33"/>
  <c r="BK20"/>
  <c r="I34"/>
  <c r="K67"/>
  <c r="I67"/>
  <c r="V67" l="1"/>
  <c r="AG67"/>
  <c r="AO67"/>
  <c r="Z67"/>
  <c r="BK34"/>
  <c r="BK67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<sst xmlns="http://schemas.openxmlformats.org/spreadsheetml/2006/main" count="165" uniqueCount="129">
  <si>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</si>
  <si>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</si>
  <si>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</si>
  <si>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</si>
  <si>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</si>
  <si>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</si>
  <si>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</si>
  <si>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</si>
  <si>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</si>
  <si>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</si>
  <si>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</si>
  <si>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</si>
  <si>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</si>
  <si>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</si>
  <si>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</si>
  <si>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</si>
  <si>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</si>
  <si>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</si>
  <si>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</si>
  <si>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</si>
  <si>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</si>
  <si>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</si>
  <si>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</si>
  <si>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</si>
  <si>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</si>
  <si>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</si>
  <si>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</si>
  <si>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</si>
  <si>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</si>
  <si>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</si>
  <si>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</si>
  <si>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</si>
  <si>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</si>
  <si>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</si>
  <si>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</si>
  <si>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</si>
  <si>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</si>
  <si>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</si>
  <si>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</si>
  <si>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</si>
  <si>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</si>
  <si>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</si>
  <si>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</si>
  <si>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</si>
  <si>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</si>
  <si>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</si>
  <si>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</si>
  <si>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</si>
  <si>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</si>
  <si>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</si>
  <si>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</si>
  <si>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</si>
  <si>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</si>
  <si>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</si>
  <si>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</si>
  <si>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</si>
  <si>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</si>
  <si>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</si>
  <si>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</si>
  <si>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</si>
  <si>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</si>
  <si>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</si>
  <si>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</si>
  <si>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</si>
  <si>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</si>
  <si>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</si>
  <si>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</si>
  <si>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</si>
  <si>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</si>
  <si>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</si>
  <si>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</si>
  <si>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</si>
  <si>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</si>
  <si>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</si>
  <si>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</si>
  <si>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</si>
  <si>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</si>
  <si>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</si>
  <si>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</si>
  <si>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</si>
  <si>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</si>
  <si>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</si>
  <si>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</si>
  <si>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</si>
  <si>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</si>
  <si>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</si>
  <si>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</si>
  <si>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</si>
  <si>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</si>
  <si>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</si>
  <si>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</si>
  <si>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</si>
  <si>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</si>
  <si>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</si>
  <si>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</si>
  <si>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</si>
  <si>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</si>
  <si>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</si>
  <si>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</si>
  <si>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</si>
  <si>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</si>
  <si>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</si>
  <si>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</si>
  <si>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</si>
  <si>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</si>
  <si>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</si>
  <si>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</si>
  <si>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- 24 Months(July 2013) - F</t>
  </si>
  <si>
    <t>IDBI FMP - Series III – 494 days(December 2013)–O</t>
  </si>
  <si>
    <t>IDBI FMP - Series III–564 days (Sept 2013)–L</t>
  </si>
  <si>
    <t>IDBI FMP - Series IV–518 Days (January 2014)–B</t>
  </si>
  <si>
    <t>IDBI FMP-Series III-368 Days (Sept 2013)–K</t>
  </si>
  <si>
    <t>IDBI FMP-Series IV–542 Days(February 2014)–F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</si>
  <si>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</si>
  <si>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</si>
  <si>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</si>
  <si>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</si>
  <si>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</si>
  <si>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</si>
  <si>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</si>
  <si>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</si>
  <si>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</si>
  <si>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</si>
  <si>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</si>
  <si>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</si>
  <si>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</si>
  <si>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</si>
  <si>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August, 2016(All figures in Rs. Crore)</t>
  </si>
  <si>
    <t>Table showing State wise /Union Territory wise contribution to AAUM of category of schemes as on 31st August, 2016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</si>
</sst>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6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B1" sqref="B1:B5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5" t="s">
        <v>79</v>
      </c>
      <c r="B1" s="52" t="s">
        <v>32</v>
      </c>
      <c r="C1" s="66" t="s">
        <v>127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6"/>
      <c r="B2" s="53"/>
      <c r="C2" s="54" t="s">
        <v>31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27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28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6"/>
      <c r="B3" s="53"/>
      <c r="C3" s="60" t="s">
        <v>12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13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13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13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6"/>
      <c r="B4" s="53"/>
      <c r="C4" s="57" t="s">
        <v>38</v>
      </c>
      <c r="D4" s="58"/>
      <c r="E4" s="58"/>
      <c r="F4" s="58"/>
      <c r="G4" s="59"/>
      <c r="H4" s="57" t="s">
        <v>39</v>
      </c>
      <c r="I4" s="58"/>
      <c r="J4" s="58"/>
      <c r="K4" s="58"/>
      <c r="L4" s="59"/>
      <c r="M4" s="57" t="s">
        <v>38</v>
      </c>
      <c r="N4" s="58"/>
      <c r="O4" s="58"/>
      <c r="P4" s="58"/>
      <c r="Q4" s="59"/>
      <c r="R4" s="57" t="s">
        <v>39</v>
      </c>
      <c r="S4" s="58"/>
      <c r="T4" s="58"/>
      <c r="U4" s="58"/>
      <c r="V4" s="59"/>
      <c r="W4" s="57" t="s">
        <v>38</v>
      </c>
      <c r="X4" s="58"/>
      <c r="Y4" s="58"/>
      <c r="Z4" s="58"/>
      <c r="AA4" s="59"/>
      <c r="AB4" s="57" t="s">
        <v>39</v>
      </c>
      <c r="AC4" s="58"/>
      <c r="AD4" s="58"/>
      <c r="AE4" s="58"/>
      <c r="AF4" s="59"/>
      <c r="AG4" s="57" t="s">
        <v>38</v>
      </c>
      <c r="AH4" s="58"/>
      <c r="AI4" s="58"/>
      <c r="AJ4" s="58"/>
      <c r="AK4" s="59"/>
      <c r="AL4" s="57" t="s">
        <v>39</v>
      </c>
      <c r="AM4" s="58"/>
      <c r="AN4" s="58"/>
      <c r="AO4" s="58"/>
      <c r="AP4" s="59"/>
      <c r="AQ4" s="57" t="s">
        <v>38</v>
      </c>
      <c r="AR4" s="58"/>
      <c r="AS4" s="58"/>
      <c r="AT4" s="58"/>
      <c r="AU4" s="59"/>
      <c r="AV4" s="57" t="s">
        <v>39</v>
      </c>
      <c r="AW4" s="58"/>
      <c r="AX4" s="58"/>
      <c r="AY4" s="58"/>
      <c r="AZ4" s="59"/>
      <c r="BA4" s="57" t="s">
        <v>38</v>
      </c>
      <c r="BB4" s="58"/>
      <c r="BC4" s="58"/>
      <c r="BD4" s="58"/>
      <c r="BE4" s="59"/>
      <c r="BF4" s="57" t="s">
        <v>39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>
      <c r="A7" s="17" t="s">
        <v>80</v>
      </c>
      <c r="B7" s="24" t="s">
        <v>14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>
      <c r="A8" s="17"/>
      <c r="B8" s="34" t="s">
        <v>105</v>
      </c>
      <c r="C8" s="40">
        <v>0</v>
      </c>
      <c r="D8" s="40">
        <v>86.004233234548295</v>
      </c>
      <c r="E8" s="40">
        <v>635.98907603703208</v>
      </c>
      <c r="F8" s="40">
        <v>0</v>
      </c>
      <c r="G8" s="40">
        <v>0</v>
      </c>
      <c r="H8" s="40">
        <v>3.2725822208360995</v>
      </c>
      <c r="I8" s="40">
        <v>1602.0041366684595</v>
      </c>
      <c r="J8" s="40">
        <v>690.31243808512806</v>
      </c>
      <c r="K8" s="40">
        <v>0</v>
      </c>
      <c r="L8" s="40">
        <v>25.820664640739903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1.7892584353515995</v>
      </c>
      <c r="S8" s="40">
        <v>331.06392056457935</v>
      </c>
      <c r="T8" s="40">
        <v>127.78870008745089</v>
      </c>
      <c r="U8" s="40">
        <v>0</v>
      </c>
      <c r="V8" s="40">
        <v>4.1599058121277999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2.2776501013523998</v>
      </c>
      <c r="AC8" s="40">
        <v>70.705759564307073</v>
      </c>
      <c r="AD8" s="40">
        <v>68.408077683032005</v>
      </c>
      <c r="AE8" s="40">
        <v>0</v>
      </c>
      <c r="AF8" s="40">
        <v>93.76513552748068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5.0761251295761998</v>
      </c>
      <c r="AM8" s="40">
        <v>23.284330064643296</v>
      </c>
      <c r="AN8" s="40">
        <v>238.30774265570855</v>
      </c>
      <c r="AO8" s="40">
        <v>0</v>
      </c>
      <c r="AP8" s="40">
        <v>32.119808755964293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7.2903453709863975</v>
      </c>
      <c r="AW8" s="40">
        <v>152.64571931235253</v>
      </c>
      <c r="AX8" s="40">
        <v>154.0177208593866</v>
      </c>
      <c r="AY8" s="40">
        <v>0</v>
      </c>
      <c r="AZ8" s="40">
        <v>37.641353751413199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1.7362179261859008</v>
      </c>
      <c r="BG8" s="40">
        <v>14.509553865289902</v>
      </c>
      <c r="BH8" s="40">
        <v>69.818651805031678</v>
      </c>
      <c r="BI8" s="40">
        <v>0</v>
      </c>
      <c r="BJ8" s="40">
        <v>1.9647112887079003</v>
      </c>
      <c r="BK8" s="41">
        <f>SUM(C8:BJ8)</f>
        <v>4481.7738194476715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86.004233234548295</v>
      </c>
      <c r="E9" s="38">
        <f t="shared" si="0"/>
        <v>635.98907603703208</v>
      </c>
      <c r="F9" s="38">
        <f t="shared" si="0"/>
        <v>0</v>
      </c>
      <c r="G9" s="38">
        <f t="shared" si="0"/>
        <v>0</v>
      </c>
      <c r="H9" s="38">
        <f t="shared" si="0"/>
        <v>3.2725822208360995</v>
      </c>
      <c r="I9" s="38">
        <f t="shared" si="0"/>
        <v>1602.0041366684595</v>
      </c>
      <c r="J9" s="38">
        <f t="shared" si="0"/>
        <v>690.31243808512806</v>
      </c>
      <c r="K9" s="38">
        <f t="shared" si="0"/>
        <v>0</v>
      </c>
      <c r="L9" s="38">
        <f t="shared" si="0"/>
        <v>25.820664640739903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1.7892584353515995</v>
      </c>
      <c r="S9" s="38">
        <f t="shared" si="0"/>
        <v>331.06392056457935</v>
      </c>
      <c r="T9" s="38">
        <f t="shared" si="0"/>
        <v>127.78870008745089</v>
      </c>
      <c r="U9" s="38">
        <f t="shared" si="0"/>
        <v>0</v>
      </c>
      <c r="V9" s="38">
        <f t="shared" si="0"/>
        <v>4.1599058121277999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2.2776501013523998</v>
      </c>
      <c r="AC9" s="38">
        <f t="shared" si="0"/>
        <v>70.705759564307073</v>
      </c>
      <c r="AD9" s="38">
        <f t="shared" si="0"/>
        <v>68.408077683032005</v>
      </c>
      <c r="AE9" s="38">
        <f t="shared" si="0"/>
        <v>0</v>
      </c>
      <c r="AF9" s="38">
        <f t="shared" si="0"/>
        <v>93.76513552748068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5.0761251295761998</v>
      </c>
      <c r="AM9" s="38">
        <f t="shared" si="0"/>
        <v>23.284330064643296</v>
      </c>
      <c r="AN9" s="38">
        <f t="shared" si="0"/>
        <v>238.30774265570855</v>
      </c>
      <c r="AO9" s="38">
        <f t="shared" si="0"/>
        <v>0</v>
      </c>
      <c r="AP9" s="38">
        <f t="shared" si="0"/>
        <v>32.119808755964293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7.2903453709863975</v>
      </c>
      <c r="AW9" s="38">
        <f>(SUM(AW8))</f>
        <v>152.64571931235253</v>
      </c>
      <c r="AX9" s="38">
        <f t="shared" si="0"/>
        <v>154.0177208593866</v>
      </c>
      <c r="AY9" s="38">
        <f t="shared" si="0"/>
        <v>0</v>
      </c>
      <c r="AZ9" s="38">
        <f t="shared" si="0"/>
        <v>37.641353751413199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1.7362179261859008</v>
      </c>
      <c r="BG9" s="38">
        <f t="shared" si="0"/>
        <v>14.509553865289902</v>
      </c>
      <c r="BH9" s="38">
        <f t="shared" si="0"/>
        <v>69.818651805031678</v>
      </c>
      <c r="BI9" s="38">
        <f t="shared" si="0"/>
        <v>0</v>
      </c>
      <c r="BJ9" s="38">
        <f t="shared" si="0"/>
        <v>1.9647112887079003</v>
      </c>
      <c r="BK9" s="36">
        <f>SUM(BK8)</f>
        <v>4481.7738194476715</v>
      </c>
    </row>
    <row r="10" spans="1:107">
      <c r="A10" s="17" t="s">
        <v>81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>
      <c r="A11" s="17"/>
      <c r="B11" s="34" t="s">
        <v>106</v>
      </c>
      <c r="C11" s="40">
        <v>0</v>
      </c>
      <c r="D11" s="40">
        <v>2.8674753448709001</v>
      </c>
      <c r="E11" s="40">
        <v>0</v>
      </c>
      <c r="F11" s="40">
        <v>0</v>
      </c>
      <c r="G11" s="40">
        <v>0</v>
      </c>
      <c r="H11" s="40">
        <v>0.10589302045120001</v>
      </c>
      <c r="I11" s="40">
        <v>0</v>
      </c>
      <c r="J11" s="40">
        <v>0.94346741274190005</v>
      </c>
      <c r="K11" s="40">
        <v>0</v>
      </c>
      <c r="L11" s="40">
        <v>7.1514063709600006E-2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9.1402762547900002E-2</v>
      </c>
      <c r="S11" s="40">
        <v>2.3525134E-2</v>
      </c>
      <c r="T11" s="40">
        <v>0.72336432532249995</v>
      </c>
      <c r="U11" s="40">
        <v>0</v>
      </c>
      <c r="V11" s="40">
        <v>1.14678133548E-2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0.92914164603039995</v>
      </c>
      <c r="AC11" s="40">
        <v>0.12767511696770001</v>
      </c>
      <c r="AD11" s="40">
        <v>1.6279389018709001</v>
      </c>
      <c r="AE11" s="40">
        <v>0</v>
      </c>
      <c r="AF11" s="40">
        <v>0.75274649212879996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0.86100838012600023</v>
      </c>
      <c r="AM11" s="40">
        <v>4.6913454516099996E-2</v>
      </c>
      <c r="AN11" s="40">
        <v>1.3649609677418999</v>
      </c>
      <c r="AO11" s="40">
        <v>0</v>
      </c>
      <c r="AP11" s="40">
        <v>0.49921127009630001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0.84149838738469984</v>
      </c>
      <c r="AW11" s="40">
        <v>6.6569804877415999</v>
      </c>
      <c r="AX11" s="40">
        <v>0</v>
      </c>
      <c r="AY11" s="40">
        <v>0</v>
      </c>
      <c r="AZ11" s="40">
        <v>1.0050278814509999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0.2322724335469</v>
      </c>
      <c r="BG11" s="40">
        <v>1.1577476273548</v>
      </c>
      <c r="BH11" s="40">
        <v>2.0832561450967</v>
      </c>
      <c r="BI11" s="40">
        <v>0</v>
      </c>
      <c r="BJ11" s="40">
        <v>0.18726794870949998</v>
      </c>
      <c r="BK11" s="41">
        <f>SUM(C11:BJ11)</f>
        <v>23.2117570177621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2.8674753448709001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0.10589302045120001</v>
      </c>
      <c r="I12" s="38">
        <f t="shared" si="1"/>
        <v>0</v>
      </c>
      <c r="J12" s="38">
        <f t="shared" si="1"/>
        <v>0.94346741274190005</v>
      </c>
      <c r="K12" s="38">
        <f t="shared" si="1"/>
        <v>0</v>
      </c>
      <c r="L12" s="38">
        <f t="shared" si="1"/>
        <v>7.1514063709600006E-2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9.1402762547900002E-2</v>
      </c>
      <c r="S12" s="38">
        <f t="shared" si="1"/>
        <v>2.3525134E-2</v>
      </c>
      <c r="T12" s="38">
        <f t="shared" si="1"/>
        <v>0.72336432532249995</v>
      </c>
      <c r="U12" s="38">
        <f t="shared" si="1"/>
        <v>0</v>
      </c>
      <c r="V12" s="38">
        <f t="shared" si="1"/>
        <v>1.14678133548E-2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0.92914164603039995</v>
      </c>
      <c r="AC12" s="38">
        <f t="shared" si="1"/>
        <v>0.12767511696770001</v>
      </c>
      <c r="AD12" s="38">
        <f t="shared" si="1"/>
        <v>1.6279389018709001</v>
      </c>
      <c r="AE12" s="38">
        <f t="shared" si="1"/>
        <v>0</v>
      </c>
      <c r="AF12" s="38">
        <f t="shared" si="1"/>
        <v>0.75274649212879996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0.86100838012600023</v>
      </c>
      <c r="AM12" s="38">
        <f t="shared" si="1"/>
        <v>4.6913454516099996E-2</v>
      </c>
      <c r="AN12" s="38">
        <f t="shared" si="1"/>
        <v>1.3649609677418999</v>
      </c>
      <c r="AO12" s="38">
        <f t="shared" si="1"/>
        <v>0</v>
      </c>
      <c r="AP12" s="38">
        <f t="shared" si="1"/>
        <v>0.49921127009630001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0.84149838738469984</v>
      </c>
      <c r="AW12" s="38">
        <f>(SUM(AW11))</f>
        <v>6.6569804877415999</v>
      </c>
      <c r="AX12" s="38">
        <f t="shared" si="1"/>
        <v>0</v>
      </c>
      <c r="AY12" s="38">
        <f t="shared" si="1"/>
        <v>0</v>
      </c>
      <c r="AZ12" s="38">
        <f t="shared" si="1"/>
        <v>1.0050278814509999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0.2322724335469</v>
      </c>
      <c r="BG12" s="38">
        <f t="shared" si="1"/>
        <v>1.1577476273548</v>
      </c>
      <c r="BH12" s="38">
        <f t="shared" si="1"/>
        <v>2.0832561450967</v>
      </c>
      <c r="BI12" s="38">
        <f t="shared" si="1"/>
        <v>0</v>
      </c>
      <c r="BJ12" s="38">
        <f t="shared" si="1"/>
        <v>0.18726794870949998</v>
      </c>
      <c r="BK12" s="39">
        <f>SUM(BK11)</f>
        <v>23.2117570177621</v>
      </c>
    </row>
    <row r="13" spans="1:107">
      <c r="A13" s="17" t="s">
        <v>82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>
      <c r="A14" s="17"/>
      <c r="B14" s="34" t="s">
        <v>107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0.21708380748340003</v>
      </c>
      <c r="I14" s="40">
        <v>0</v>
      </c>
      <c r="J14" s="40">
        <v>0</v>
      </c>
      <c r="K14" s="40">
        <v>0</v>
      </c>
      <c r="L14" s="40">
        <v>1.6787273269028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3.3146528225600005E-2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0.41566031629010003</v>
      </c>
      <c r="AC14" s="40">
        <v>0</v>
      </c>
      <c r="AD14" s="40">
        <v>0</v>
      </c>
      <c r="AE14" s="40">
        <v>0</v>
      </c>
      <c r="AF14" s="40">
        <v>2.7701521338706998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0.15142208525769998</v>
      </c>
      <c r="AM14" s="40">
        <v>4.4009245290300002E-2</v>
      </c>
      <c r="AN14" s="40">
        <v>0</v>
      </c>
      <c r="AO14" s="40">
        <v>0</v>
      </c>
      <c r="AP14" s="40">
        <v>0.32849898032250002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2.8380671898674978</v>
      </c>
      <c r="AW14" s="40">
        <v>2.6279893548383999</v>
      </c>
      <c r="AX14" s="40">
        <v>0</v>
      </c>
      <c r="AY14" s="40">
        <v>0</v>
      </c>
      <c r="AZ14" s="40">
        <v>16.291661435190797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7.0062196257799997E-2</v>
      </c>
      <c r="BG14" s="40">
        <v>1.3603348897096001</v>
      </c>
      <c r="BH14" s="40">
        <v>0</v>
      </c>
      <c r="BI14" s="40">
        <v>0</v>
      </c>
      <c r="BJ14" s="40">
        <v>0.6019406385481999</v>
      </c>
      <c r="BK14" s="41">
        <f t="shared" ref="BK14:BK19" si="2">SUM(C14:BJ14)</f>
        <v>29.428756128055397</v>
      </c>
    </row>
    <row r="15" spans="1:107">
      <c r="A15" s="17"/>
      <c r="B15" s="34" t="s">
        <v>108</v>
      </c>
      <c r="C15" s="40">
        <v>0</v>
      </c>
      <c r="D15" s="40">
        <v>2.5218361290322</v>
      </c>
      <c r="E15" s="40">
        <v>0</v>
      </c>
      <c r="F15" s="40">
        <v>0</v>
      </c>
      <c r="G15" s="40">
        <v>0</v>
      </c>
      <c r="H15" s="40">
        <v>0.18461677867700002</v>
      </c>
      <c r="I15" s="40">
        <v>0</v>
      </c>
      <c r="J15" s="40">
        <v>0</v>
      </c>
      <c r="K15" s="40">
        <v>0</v>
      </c>
      <c r="L15" s="40">
        <v>6.3045903225800004E-2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6.8720034516128008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0.28657361467720005</v>
      </c>
      <c r="AC15" s="40">
        <v>0</v>
      </c>
      <c r="AD15" s="40">
        <v>0</v>
      </c>
      <c r="AE15" s="40">
        <v>0</v>
      </c>
      <c r="AF15" s="40">
        <v>2.4981750643545997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0.18770884187050002</v>
      </c>
      <c r="AM15" s="40">
        <v>0</v>
      </c>
      <c r="AN15" s="40">
        <v>0</v>
      </c>
      <c r="AO15" s="40">
        <v>0</v>
      </c>
      <c r="AP15" s="40">
        <v>1.3995996227417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1.9360896540944994</v>
      </c>
      <c r="AW15" s="40">
        <v>3.2615573672899001</v>
      </c>
      <c r="AX15" s="40">
        <v>0</v>
      </c>
      <c r="AY15" s="40">
        <v>0</v>
      </c>
      <c r="AZ15" s="40">
        <v>15.717935300998098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0.1579463900319</v>
      </c>
      <c r="BG15" s="40">
        <v>3.1217169354800001E-2</v>
      </c>
      <c r="BH15" s="40">
        <v>1.2486742872903001</v>
      </c>
      <c r="BI15" s="40">
        <v>0</v>
      </c>
      <c r="BJ15" s="40">
        <v>9.5985337548199989E-2</v>
      </c>
      <c r="BK15" s="41">
        <f t="shared" si="2"/>
        <v>36.462964912799499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0.15969943087089999</v>
      </c>
      <c r="I16" s="40">
        <v>0</v>
      </c>
      <c r="J16" s="40">
        <v>0</v>
      </c>
      <c r="K16" s="40">
        <v>0</v>
      </c>
      <c r="L16" s="40">
        <v>4.8426316596771999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2.5815286129000001E-2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0.27409812158039998</v>
      </c>
      <c r="AC16" s="40">
        <v>0</v>
      </c>
      <c r="AD16" s="40">
        <v>0</v>
      </c>
      <c r="AE16" s="40">
        <v>0</v>
      </c>
      <c r="AF16" s="40">
        <v>1.5591737903223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0.17488791874169998</v>
      </c>
      <c r="AM16" s="40">
        <v>0.1267620967741</v>
      </c>
      <c r="AN16" s="40">
        <v>0</v>
      </c>
      <c r="AO16" s="40">
        <v>0</v>
      </c>
      <c r="AP16" s="40">
        <v>1.1913463469995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1.0329209452243999</v>
      </c>
      <c r="AW16" s="40">
        <v>0.25352419354829997</v>
      </c>
      <c r="AX16" s="40">
        <v>0</v>
      </c>
      <c r="AY16" s="40">
        <v>0</v>
      </c>
      <c r="AZ16" s="40">
        <v>10.183112539127201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0.14889475861269999</v>
      </c>
      <c r="BG16" s="40">
        <v>0</v>
      </c>
      <c r="BH16" s="40">
        <v>0</v>
      </c>
      <c r="BI16" s="40">
        <v>0</v>
      </c>
      <c r="BJ16" s="40">
        <v>0.93901245967720004</v>
      </c>
      <c r="BK16" s="41">
        <f t="shared" si="2"/>
        <v>20.911879547284897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0.1025046308062</v>
      </c>
      <c r="I17" s="40">
        <v>0</v>
      </c>
      <c r="J17" s="40">
        <v>0</v>
      </c>
      <c r="K17" s="40">
        <v>0</v>
      </c>
      <c r="L17" s="40">
        <v>2.0138851338707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3.5950274161199995E-2</v>
      </c>
      <c r="S17" s="40">
        <v>0</v>
      </c>
      <c r="T17" s="40">
        <v>0.31213346774189998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0.26392795132230001</v>
      </c>
      <c r="AC17" s="40">
        <v>0</v>
      </c>
      <c r="AD17" s="40">
        <v>0.12341712903219999</v>
      </c>
      <c r="AE17" s="40">
        <v>0</v>
      </c>
      <c r="AF17" s="40">
        <v>3.9943383858384998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0.186267511774</v>
      </c>
      <c r="AM17" s="40">
        <v>0</v>
      </c>
      <c r="AN17" s="40">
        <v>0</v>
      </c>
      <c r="AO17" s="40">
        <v>0</v>
      </c>
      <c r="AP17" s="40">
        <v>0.79511695683850003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0.9803850166113004</v>
      </c>
      <c r="AW17" s="40">
        <v>5.152805378483599</v>
      </c>
      <c r="AX17" s="40">
        <v>0</v>
      </c>
      <c r="AY17" s="40">
        <v>0</v>
      </c>
      <c r="AZ17" s="40">
        <v>9.7030975189983018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0.34781505906409999</v>
      </c>
      <c r="BG17" s="40">
        <v>2.4683425806400001E-2</v>
      </c>
      <c r="BH17" s="40">
        <v>0</v>
      </c>
      <c r="BI17" s="40">
        <v>0</v>
      </c>
      <c r="BJ17" s="40">
        <v>0.2027147374837</v>
      </c>
      <c r="BK17" s="41">
        <f t="shared" si="2"/>
        <v>24.239042577832901</v>
      </c>
    </row>
    <row r="18" spans="1:67">
      <c r="A18" s="17"/>
      <c r="B18" s="34" t="s">
        <v>111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1.8692665644899999E-2</v>
      </c>
      <c r="I18" s="40">
        <v>0</v>
      </c>
      <c r="J18" s="40">
        <v>0</v>
      </c>
      <c r="K18" s="40">
        <v>0</v>
      </c>
      <c r="L18" s="40">
        <v>0.3867448064515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1.2633663677400001E-2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0.1241564641933</v>
      </c>
      <c r="AC18" s="40">
        <v>0</v>
      </c>
      <c r="AD18" s="40">
        <v>0</v>
      </c>
      <c r="AE18" s="40">
        <v>0</v>
      </c>
      <c r="AF18" s="40">
        <v>1.9199453225799998E-2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8.6397539515900013E-2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0.97590820732170003</v>
      </c>
      <c r="AW18" s="40">
        <v>0.39640784293539999</v>
      </c>
      <c r="AX18" s="40">
        <v>0</v>
      </c>
      <c r="AY18" s="40">
        <v>0</v>
      </c>
      <c r="AZ18" s="40">
        <v>1.2693093161610001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3.5624000645099997E-2</v>
      </c>
      <c r="BG18" s="40">
        <v>0</v>
      </c>
      <c r="BH18" s="40">
        <v>0</v>
      </c>
      <c r="BI18" s="40">
        <v>0</v>
      </c>
      <c r="BJ18" s="40">
        <v>0</v>
      </c>
      <c r="BK18" s="41">
        <f t="shared" si="2"/>
        <v>3.3250739597719998</v>
      </c>
    </row>
    <row r="19" spans="1:67">
      <c r="A19" s="17"/>
      <c r="B19" s="34" t="s">
        <v>112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4.8087817741800001E-2</v>
      </c>
      <c r="I19" s="40">
        <v>2.4660419354837999</v>
      </c>
      <c r="J19" s="40">
        <v>0</v>
      </c>
      <c r="K19" s="40">
        <v>0</v>
      </c>
      <c r="L19" s="40">
        <v>0.18495314516110001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0.1165954252901</v>
      </c>
      <c r="AC19" s="40">
        <v>0</v>
      </c>
      <c r="AD19" s="40">
        <v>0</v>
      </c>
      <c r="AE19" s="40">
        <v>0</v>
      </c>
      <c r="AF19" s="40">
        <v>0.43906227096759992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0.1739248543545</v>
      </c>
      <c r="AM19" s="40">
        <v>0</v>
      </c>
      <c r="AN19" s="40">
        <v>0.36588522580639998</v>
      </c>
      <c r="AO19" s="40">
        <v>0</v>
      </c>
      <c r="AP19" s="40">
        <v>0.58405741219340002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0.77493880912720015</v>
      </c>
      <c r="AW19" s="40">
        <v>8.0494749677417001</v>
      </c>
      <c r="AX19" s="40">
        <v>0</v>
      </c>
      <c r="AY19" s="40">
        <v>0</v>
      </c>
      <c r="AZ19" s="40">
        <v>4.2259743580637998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7.3928668548200002E-2</v>
      </c>
      <c r="BG19" s="40">
        <v>2.6035497577738997</v>
      </c>
      <c r="BH19" s="40">
        <v>0</v>
      </c>
      <c r="BI19" s="40">
        <v>0</v>
      </c>
      <c r="BJ19" s="40">
        <v>0.32101181041919996</v>
      </c>
      <c r="BK19" s="41">
        <f t="shared" si="2"/>
        <v>20.427486458672696</v>
      </c>
    </row>
    <row r="20" spans="1:67">
      <c r="A20" s="17"/>
      <c r="B20" s="26" t="s">
        <v>97</v>
      </c>
      <c r="C20" s="39">
        <f t="shared" ref="C20:AH20" si="3">SUM(C14:C19)</f>
        <v>0</v>
      </c>
      <c r="D20" s="39">
        <f t="shared" si="3"/>
        <v>2.5218361290322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0.73068513122420009</v>
      </c>
      <c r="I20" s="39">
        <f t="shared" si="3"/>
        <v>2.4660419354837999</v>
      </c>
      <c r="J20" s="39">
        <f t="shared" si="3"/>
        <v>0</v>
      </c>
      <c r="K20" s="39">
        <f t="shared" si="3"/>
        <v>0</v>
      </c>
      <c r="L20" s="39">
        <f t="shared" si="3"/>
        <v>9.1699879752890983</v>
      </c>
      <c r="M20" s="39">
        <f t="shared" si="3"/>
        <v>0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0</v>
      </c>
      <c r="R20" s="39">
        <f t="shared" si="3"/>
        <v>8.1730466064199994E-2</v>
      </c>
      <c r="S20" s="39">
        <f t="shared" si="3"/>
        <v>2.5815286129000001E-2</v>
      </c>
      <c r="T20" s="39">
        <f t="shared" si="3"/>
        <v>0.31213346774189998</v>
      </c>
      <c r="U20" s="39">
        <f t="shared" si="3"/>
        <v>0</v>
      </c>
      <c r="V20" s="39">
        <f t="shared" si="3"/>
        <v>6.8720034516128008</v>
      </c>
      <c r="W20" s="39">
        <f t="shared" si="3"/>
        <v>0</v>
      </c>
      <c r="X20" s="39">
        <f t="shared" si="3"/>
        <v>0</v>
      </c>
      <c r="Y20" s="39">
        <f t="shared" si="3"/>
        <v>0</v>
      </c>
      <c r="Z20" s="39">
        <f t="shared" si="3"/>
        <v>0</v>
      </c>
      <c r="AA20" s="39">
        <f t="shared" si="3"/>
        <v>0</v>
      </c>
      <c r="AB20" s="39">
        <f t="shared" si="3"/>
        <v>1.4810118933534</v>
      </c>
      <c r="AC20" s="39">
        <f t="shared" si="3"/>
        <v>0</v>
      </c>
      <c r="AD20" s="39">
        <f t="shared" si="3"/>
        <v>0.12341712903219999</v>
      </c>
      <c r="AE20" s="39">
        <f t="shared" si="3"/>
        <v>0</v>
      </c>
      <c r="AF20" s="39">
        <f t="shared" si="3"/>
        <v>11.2801010985795</v>
      </c>
      <c r="AG20" s="39">
        <f t="shared" si="3"/>
        <v>0</v>
      </c>
      <c r="AH20" s="39">
        <f t="shared" si="3"/>
        <v>0</v>
      </c>
      <c r="AI20" s="39">
        <f t="shared" ref="AI20:BK20" si="4">SUM(AI14:AI19)</f>
        <v>0</v>
      </c>
      <c r="AJ20" s="39">
        <f t="shared" si="4"/>
        <v>0</v>
      </c>
      <c r="AK20" s="39">
        <f t="shared" si="4"/>
        <v>0</v>
      </c>
      <c r="AL20" s="39">
        <f t="shared" si="4"/>
        <v>0.96060875151430003</v>
      </c>
      <c r="AM20" s="39">
        <f t="shared" si="4"/>
        <v>0.17077134206440001</v>
      </c>
      <c r="AN20" s="39">
        <f t="shared" si="4"/>
        <v>0.36588522580639998</v>
      </c>
      <c r="AO20" s="39">
        <f t="shared" si="4"/>
        <v>0</v>
      </c>
      <c r="AP20" s="39">
        <f t="shared" si="4"/>
        <v>4.2986193190956001</v>
      </c>
      <c r="AQ20" s="39">
        <f t="shared" si="4"/>
        <v>0</v>
      </c>
      <c r="AR20" s="39">
        <f t="shared" si="4"/>
        <v>0</v>
      </c>
      <c r="AS20" s="39">
        <f t="shared" si="4"/>
        <v>0</v>
      </c>
      <c r="AT20" s="39">
        <f t="shared" si="4"/>
        <v>0</v>
      </c>
      <c r="AU20" s="39">
        <f t="shared" si="4"/>
        <v>0</v>
      </c>
      <c r="AV20" s="39">
        <f t="shared" si="4"/>
        <v>8.5383098222465961</v>
      </c>
      <c r="AW20" s="39">
        <f t="shared" si="4"/>
        <v>19.7417591048373</v>
      </c>
      <c r="AX20" s="39">
        <f t="shared" si="4"/>
        <v>0</v>
      </c>
      <c r="AY20" s="39">
        <f t="shared" si="4"/>
        <v>0</v>
      </c>
      <c r="AZ20" s="39">
        <f t="shared" si="4"/>
        <v>57.391090468539197</v>
      </c>
      <c r="BA20" s="39">
        <f t="shared" si="4"/>
        <v>0</v>
      </c>
      <c r="BB20" s="39">
        <f t="shared" si="4"/>
        <v>0</v>
      </c>
      <c r="BC20" s="39">
        <f t="shared" si="4"/>
        <v>0</v>
      </c>
      <c r="BD20" s="39">
        <f t="shared" si="4"/>
        <v>0</v>
      </c>
      <c r="BE20" s="39">
        <f t="shared" si="4"/>
        <v>0</v>
      </c>
      <c r="BF20" s="39">
        <f t="shared" si="4"/>
        <v>0.83427107315979998</v>
      </c>
      <c r="BG20" s="39">
        <f t="shared" si="4"/>
        <v>4.0197852426446996</v>
      </c>
      <c r="BH20" s="39">
        <f t="shared" si="4"/>
        <v>1.2486742872903001</v>
      </c>
      <c r="BI20" s="39">
        <f t="shared" si="4"/>
        <v>0</v>
      </c>
      <c r="BJ20" s="39">
        <f t="shared" si="4"/>
        <v>2.1606649836765</v>
      </c>
      <c r="BK20" s="39">
        <f t="shared" si="4"/>
        <v>134.79520358441738</v>
      </c>
    </row>
    <row r="21" spans="1:67">
      <c r="A21" s="17" t="s">
        <v>83</v>
      </c>
      <c r="B21" s="25" t="s">
        <v>15</v>
      </c>
      <c r="C21" s="63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5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96</v>
      </c>
      <c r="C23" s="38">
        <f t="shared" ref="C23:BJ23" si="5">SUM(C22)</f>
        <v>0</v>
      </c>
      <c r="D23" s="38">
        <f t="shared" si="5"/>
        <v>0</v>
      </c>
      <c r="E23" s="38">
        <f t="shared" si="5"/>
        <v>0</v>
      </c>
      <c r="F23" s="38">
        <f t="shared" si="5"/>
        <v>0</v>
      </c>
      <c r="G23" s="38">
        <f t="shared" si="5"/>
        <v>0</v>
      </c>
      <c r="H23" s="38">
        <f t="shared" si="5"/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38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38">
        <f t="shared" si="5"/>
        <v>0</v>
      </c>
      <c r="AC23" s="38">
        <f t="shared" si="5"/>
        <v>0</v>
      </c>
      <c r="AD23" s="38">
        <f t="shared" si="5"/>
        <v>0</v>
      </c>
      <c r="AE23" s="38">
        <f t="shared" si="5"/>
        <v>0</v>
      </c>
      <c r="AF23" s="38">
        <f t="shared" si="5"/>
        <v>0</v>
      </c>
      <c r="AG23" s="38">
        <f t="shared" si="5"/>
        <v>0</v>
      </c>
      <c r="AH23" s="38">
        <f t="shared" si="5"/>
        <v>0</v>
      </c>
      <c r="AI23" s="38">
        <f t="shared" si="5"/>
        <v>0</v>
      </c>
      <c r="AJ23" s="38">
        <f t="shared" si="5"/>
        <v>0</v>
      </c>
      <c r="AK23" s="38">
        <f t="shared" si="5"/>
        <v>0</v>
      </c>
      <c r="AL23" s="38">
        <f t="shared" si="5"/>
        <v>0</v>
      </c>
      <c r="AM23" s="38">
        <f t="shared" si="5"/>
        <v>0</v>
      </c>
      <c r="AN23" s="38">
        <f t="shared" si="5"/>
        <v>0</v>
      </c>
      <c r="AO23" s="38">
        <f t="shared" si="5"/>
        <v>0</v>
      </c>
      <c r="AP23" s="38">
        <f t="shared" si="5"/>
        <v>0</v>
      </c>
      <c r="AQ23" s="38">
        <f t="shared" si="5"/>
        <v>0</v>
      </c>
      <c r="AR23" s="38">
        <f t="shared" si="5"/>
        <v>0</v>
      </c>
      <c r="AS23" s="38">
        <f t="shared" si="5"/>
        <v>0</v>
      </c>
      <c r="AT23" s="38">
        <f t="shared" si="5"/>
        <v>0</v>
      </c>
      <c r="AU23" s="38">
        <f t="shared" si="5"/>
        <v>0</v>
      </c>
      <c r="AV23" s="38">
        <f t="shared" si="5"/>
        <v>0</v>
      </c>
      <c r="AW23" s="38">
        <f t="shared" si="5"/>
        <v>0</v>
      </c>
      <c r="AX23" s="38">
        <f t="shared" si="5"/>
        <v>0</v>
      </c>
      <c r="AY23" s="38">
        <f t="shared" si="5"/>
        <v>0</v>
      </c>
      <c r="AZ23" s="38">
        <f t="shared" si="5"/>
        <v>0</v>
      </c>
      <c r="BA23" s="38">
        <f t="shared" si="5"/>
        <v>0</v>
      </c>
      <c r="BB23" s="38">
        <f t="shared" si="5"/>
        <v>0</v>
      </c>
      <c r="BC23" s="38">
        <f t="shared" si="5"/>
        <v>0</v>
      </c>
      <c r="BD23" s="38">
        <f t="shared" si="5"/>
        <v>0</v>
      </c>
      <c r="BE23" s="38">
        <f t="shared" si="5"/>
        <v>0</v>
      </c>
      <c r="BF23" s="38">
        <f t="shared" si="5"/>
        <v>0</v>
      </c>
      <c r="BG23" s="38">
        <f t="shared" si="5"/>
        <v>0</v>
      </c>
      <c r="BH23" s="38">
        <f t="shared" si="5"/>
        <v>0</v>
      </c>
      <c r="BI23" s="38">
        <f t="shared" si="5"/>
        <v>0</v>
      </c>
      <c r="BJ23" s="38">
        <f t="shared" si="5"/>
        <v>0</v>
      </c>
      <c r="BK23" s="39">
        <f>SUM(BK22)</f>
        <v>0</v>
      </c>
    </row>
    <row r="24" spans="1:67">
      <c r="A24" s="17" t="s">
        <v>85</v>
      </c>
      <c r="B24" s="33" t="s">
        <v>101</v>
      </c>
      <c r="C24" s="63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</row>
    <row r="25" spans="1:67">
      <c r="A25" s="17"/>
      <c r="B25" s="26" t="s">
        <v>40</v>
      </c>
      <c r="C25" s="36">
        <v>0</v>
      </c>
      <c r="D25" s="35">
        <v>0</v>
      </c>
      <c r="E25" s="35">
        <v>0</v>
      </c>
      <c r="F25" s="35">
        <v>0</v>
      </c>
      <c r="G25" s="37">
        <v>0</v>
      </c>
      <c r="H25" s="36">
        <v>0</v>
      </c>
      <c r="I25" s="35">
        <v>0</v>
      </c>
      <c r="J25" s="35">
        <v>0</v>
      </c>
      <c r="K25" s="35">
        <v>0</v>
      </c>
      <c r="L25" s="37">
        <v>0</v>
      </c>
      <c r="M25" s="36">
        <v>0</v>
      </c>
      <c r="N25" s="35">
        <v>0</v>
      </c>
      <c r="O25" s="35">
        <v>0</v>
      </c>
      <c r="P25" s="35">
        <v>0</v>
      </c>
      <c r="Q25" s="37">
        <v>0</v>
      </c>
      <c r="R25" s="36">
        <v>0</v>
      </c>
      <c r="S25" s="35">
        <v>0</v>
      </c>
      <c r="T25" s="35">
        <v>0</v>
      </c>
      <c r="U25" s="35">
        <v>0</v>
      </c>
      <c r="V25" s="37">
        <v>0</v>
      </c>
      <c r="W25" s="36">
        <v>0</v>
      </c>
      <c r="X25" s="35">
        <v>0</v>
      </c>
      <c r="Y25" s="35">
        <v>0</v>
      </c>
      <c r="Z25" s="35">
        <v>0</v>
      </c>
      <c r="AA25" s="37">
        <v>0</v>
      </c>
      <c r="AB25" s="36">
        <v>0</v>
      </c>
      <c r="AC25" s="35">
        <v>0</v>
      </c>
      <c r="AD25" s="35">
        <v>0</v>
      </c>
      <c r="AE25" s="35">
        <v>0</v>
      </c>
      <c r="AF25" s="37">
        <v>0</v>
      </c>
      <c r="AG25" s="36">
        <v>0</v>
      </c>
      <c r="AH25" s="35">
        <v>0</v>
      </c>
      <c r="AI25" s="35">
        <v>0</v>
      </c>
      <c r="AJ25" s="35">
        <v>0</v>
      </c>
      <c r="AK25" s="37">
        <v>0</v>
      </c>
      <c r="AL25" s="36">
        <v>0</v>
      </c>
      <c r="AM25" s="35">
        <v>0</v>
      </c>
      <c r="AN25" s="35">
        <v>0</v>
      </c>
      <c r="AO25" s="35">
        <v>0</v>
      </c>
      <c r="AP25" s="37">
        <v>0</v>
      </c>
      <c r="AQ25" s="36">
        <v>0</v>
      </c>
      <c r="AR25" s="35">
        <v>0</v>
      </c>
      <c r="AS25" s="35">
        <v>0</v>
      </c>
      <c r="AT25" s="35">
        <v>0</v>
      </c>
      <c r="AU25" s="37">
        <v>0</v>
      </c>
      <c r="AV25" s="36">
        <v>0</v>
      </c>
      <c r="AW25" s="35">
        <v>0</v>
      </c>
      <c r="AX25" s="35">
        <v>0</v>
      </c>
      <c r="AY25" s="35">
        <v>0</v>
      </c>
      <c r="AZ25" s="37">
        <v>0</v>
      </c>
      <c r="BA25" s="36">
        <v>0</v>
      </c>
      <c r="BB25" s="35">
        <v>0</v>
      </c>
      <c r="BC25" s="35">
        <v>0</v>
      </c>
      <c r="BD25" s="35">
        <v>0</v>
      </c>
      <c r="BE25" s="37">
        <v>0</v>
      </c>
      <c r="BF25" s="36">
        <v>0</v>
      </c>
      <c r="BG25" s="35">
        <v>0</v>
      </c>
      <c r="BH25" s="35">
        <v>0</v>
      </c>
      <c r="BI25" s="35">
        <v>0</v>
      </c>
      <c r="BJ25" s="37">
        <v>0</v>
      </c>
      <c r="BK25" s="41">
        <f>SUM(C25:BJ25)</f>
        <v>0</v>
      </c>
    </row>
    <row r="26" spans="1:67">
      <c r="A26" s="17"/>
      <c r="B26" s="26" t="s">
        <v>95</v>
      </c>
      <c r="C26" s="38">
        <f t="shared" ref="C26:BJ26" si="6">SUM(C25)</f>
        <v>0</v>
      </c>
      <c r="D26" s="38">
        <f t="shared" si="6"/>
        <v>0</v>
      </c>
      <c r="E26" s="38">
        <f t="shared" si="6"/>
        <v>0</v>
      </c>
      <c r="F26" s="38">
        <f t="shared" si="6"/>
        <v>0</v>
      </c>
      <c r="G26" s="38">
        <f t="shared" si="6"/>
        <v>0</v>
      </c>
      <c r="H26" s="38">
        <f t="shared" si="6"/>
        <v>0</v>
      </c>
      <c r="I26" s="38">
        <f t="shared" si="6"/>
        <v>0</v>
      </c>
      <c r="J26" s="38">
        <f t="shared" si="6"/>
        <v>0</v>
      </c>
      <c r="K26" s="38">
        <f t="shared" si="6"/>
        <v>0</v>
      </c>
      <c r="L26" s="38">
        <f t="shared" si="6"/>
        <v>0</v>
      </c>
      <c r="M26" s="38">
        <f t="shared" si="6"/>
        <v>0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 t="shared" si="6"/>
        <v>0</v>
      </c>
      <c r="S26" s="38">
        <f t="shared" si="6"/>
        <v>0</v>
      </c>
      <c r="T26" s="38">
        <f t="shared" si="6"/>
        <v>0</v>
      </c>
      <c r="U26" s="38">
        <f t="shared" si="6"/>
        <v>0</v>
      </c>
      <c r="V26" s="38">
        <f t="shared" si="6"/>
        <v>0</v>
      </c>
      <c r="W26" s="38">
        <f t="shared" si="6"/>
        <v>0</v>
      </c>
      <c r="X26" s="38">
        <f t="shared" si="6"/>
        <v>0</v>
      </c>
      <c r="Y26" s="38">
        <f t="shared" si="6"/>
        <v>0</v>
      </c>
      <c r="Z26" s="38">
        <f t="shared" si="6"/>
        <v>0</v>
      </c>
      <c r="AA26" s="38">
        <f t="shared" si="6"/>
        <v>0</v>
      </c>
      <c r="AB26" s="38">
        <f t="shared" si="6"/>
        <v>0</v>
      </c>
      <c r="AC26" s="38">
        <f t="shared" si="6"/>
        <v>0</v>
      </c>
      <c r="AD26" s="38">
        <f t="shared" si="6"/>
        <v>0</v>
      </c>
      <c r="AE26" s="38">
        <f t="shared" si="6"/>
        <v>0</v>
      </c>
      <c r="AF26" s="38">
        <f t="shared" si="6"/>
        <v>0</v>
      </c>
      <c r="AG26" s="38">
        <f t="shared" si="6"/>
        <v>0</v>
      </c>
      <c r="AH26" s="38">
        <f t="shared" si="6"/>
        <v>0</v>
      </c>
      <c r="AI26" s="38">
        <f t="shared" si="6"/>
        <v>0</v>
      </c>
      <c r="AJ26" s="38">
        <f t="shared" si="6"/>
        <v>0</v>
      </c>
      <c r="AK26" s="38">
        <f t="shared" si="6"/>
        <v>0</v>
      </c>
      <c r="AL26" s="38">
        <f t="shared" si="6"/>
        <v>0</v>
      </c>
      <c r="AM26" s="38">
        <f t="shared" si="6"/>
        <v>0</v>
      </c>
      <c r="AN26" s="38">
        <f t="shared" si="6"/>
        <v>0</v>
      </c>
      <c r="AO26" s="38">
        <f t="shared" si="6"/>
        <v>0</v>
      </c>
      <c r="AP26" s="38">
        <f t="shared" si="6"/>
        <v>0</v>
      </c>
      <c r="AQ26" s="38">
        <f t="shared" si="6"/>
        <v>0</v>
      </c>
      <c r="AR26" s="38">
        <f t="shared" si="6"/>
        <v>0</v>
      </c>
      <c r="AS26" s="38">
        <f t="shared" si="6"/>
        <v>0</v>
      </c>
      <c r="AT26" s="38">
        <f t="shared" si="6"/>
        <v>0</v>
      </c>
      <c r="AU26" s="38">
        <f t="shared" si="6"/>
        <v>0</v>
      </c>
      <c r="AV26" s="38">
        <f t="shared" si="6"/>
        <v>0</v>
      </c>
      <c r="AW26" s="38">
        <f t="shared" si="6"/>
        <v>0</v>
      </c>
      <c r="AX26" s="38">
        <f t="shared" si="6"/>
        <v>0</v>
      </c>
      <c r="AY26" s="38">
        <f t="shared" si="6"/>
        <v>0</v>
      </c>
      <c r="AZ26" s="38">
        <f t="shared" si="6"/>
        <v>0</v>
      </c>
      <c r="BA26" s="38">
        <f t="shared" si="6"/>
        <v>0</v>
      </c>
      <c r="BB26" s="38">
        <f t="shared" si="6"/>
        <v>0</v>
      </c>
      <c r="BC26" s="38">
        <f t="shared" si="6"/>
        <v>0</v>
      </c>
      <c r="BD26" s="38">
        <f t="shared" si="6"/>
        <v>0</v>
      </c>
      <c r="BE26" s="38">
        <f t="shared" si="6"/>
        <v>0</v>
      </c>
      <c r="BF26" s="38">
        <f t="shared" si="6"/>
        <v>0</v>
      </c>
      <c r="BG26" s="38">
        <f t="shared" si="6"/>
        <v>0</v>
      </c>
      <c r="BH26" s="38">
        <f t="shared" si="6"/>
        <v>0</v>
      </c>
      <c r="BI26" s="38">
        <f t="shared" si="6"/>
        <v>0</v>
      </c>
      <c r="BJ26" s="38">
        <f t="shared" si="6"/>
        <v>0</v>
      </c>
      <c r="BK26" s="39">
        <f>SUM(BK25)</f>
        <v>0</v>
      </c>
    </row>
    <row r="27" spans="1:67">
      <c r="A27" s="17" t="s">
        <v>86</v>
      </c>
      <c r="B27" s="25" t="s">
        <v>16</v>
      </c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5"/>
    </row>
    <row r="28" spans="1:67">
      <c r="A28" s="17"/>
      <c r="B28" s="34" t="s">
        <v>113</v>
      </c>
      <c r="C28" s="40">
        <v>0</v>
      </c>
      <c r="D28" s="40">
        <v>0.58445883019350009</v>
      </c>
      <c r="E28" s="40">
        <v>0</v>
      </c>
      <c r="F28" s="40">
        <v>0</v>
      </c>
      <c r="G28" s="40">
        <v>0</v>
      </c>
      <c r="H28" s="40">
        <v>0.32362204867679994</v>
      </c>
      <c r="I28" s="40">
        <v>6.2594176400321002</v>
      </c>
      <c r="J28" s="40">
        <v>0</v>
      </c>
      <c r="K28" s="40">
        <v>0</v>
      </c>
      <c r="L28" s="40">
        <v>0.60867004599949992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0.35035159683750006</v>
      </c>
      <c r="S28" s="40">
        <v>1.0157384129676998</v>
      </c>
      <c r="T28" s="40">
        <v>0.84969582448379999</v>
      </c>
      <c r="U28" s="40">
        <v>0</v>
      </c>
      <c r="V28" s="40">
        <v>0.66269259880609999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4.5209688091916007</v>
      </c>
      <c r="AC28" s="40">
        <v>0.84706951116110007</v>
      </c>
      <c r="AD28" s="40">
        <v>0.37502419354829997</v>
      </c>
      <c r="AE28" s="40">
        <v>0</v>
      </c>
      <c r="AF28" s="40">
        <v>20.486742841321401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9.8415289640598971</v>
      </c>
      <c r="AM28" s="40">
        <v>1.1564283434191001</v>
      </c>
      <c r="AN28" s="40">
        <v>0.1250080645161</v>
      </c>
      <c r="AO28" s="40">
        <v>0</v>
      </c>
      <c r="AP28" s="40">
        <v>20.408942998933401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8.0296143211829989</v>
      </c>
      <c r="AW28" s="40">
        <v>62.604064558643891</v>
      </c>
      <c r="AX28" s="40">
        <v>1.2500806451611999</v>
      </c>
      <c r="AY28" s="40">
        <v>0</v>
      </c>
      <c r="AZ28" s="40">
        <v>57.141659227349891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2.0182213234781994</v>
      </c>
      <c r="BG28" s="40">
        <v>3.3508178699353999</v>
      </c>
      <c r="BH28" s="40">
        <v>1.5851348826450002</v>
      </c>
      <c r="BI28" s="40">
        <v>0</v>
      </c>
      <c r="BJ28" s="40">
        <v>3.5153230979986003</v>
      </c>
      <c r="BK28" s="41">
        <f>SUM(C28:BJ28)</f>
        <v>207.9112766505431</v>
      </c>
      <c r="BL28" s="42"/>
      <c r="BN28" s="42"/>
    </row>
    <row r="29" spans="1:67">
      <c r="A29" s="17"/>
      <c r="B29" s="34" t="s">
        <v>114</v>
      </c>
      <c r="C29" s="40">
        <v>0</v>
      </c>
      <c r="D29" s="40">
        <v>0.56683093745159996</v>
      </c>
      <c r="E29" s="40">
        <v>0</v>
      </c>
      <c r="F29" s="40">
        <v>0</v>
      </c>
      <c r="G29" s="40">
        <v>0</v>
      </c>
      <c r="H29" s="40">
        <v>9.1951609838099982E-2</v>
      </c>
      <c r="I29" s="40">
        <v>4.2022280486451002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5.2571164257499997E-2</v>
      </c>
      <c r="S29" s="40">
        <v>2.8982314838700004E-2</v>
      </c>
      <c r="T29" s="40">
        <v>0.37014925935479998</v>
      </c>
      <c r="U29" s="40">
        <v>0</v>
      </c>
      <c r="V29" s="40">
        <v>6.6081378096699991E-2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3.4319963714485011</v>
      </c>
      <c r="AC29" s="40">
        <v>0.24809930967729998</v>
      </c>
      <c r="AD29" s="40">
        <v>0</v>
      </c>
      <c r="AE29" s="40">
        <v>0</v>
      </c>
      <c r="AF29" s="40">
        <v>5.3635549438698993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2.9260154823816018</v>
      </c>
      <c r="AM29" s="40">
        <v>0.7037267473869</v>
      </c>
      <c r="AN29" s="40">
        <v>0.66977230780640007</v>
      </c>
      <c r="AO29" s="40">
        <v>0</v>
      </c>
      <c r="AP29" s="40">
        <v>1.7111641939994999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4.791474052376901</v>
      </c>
      <c r="AW29" s="40">
        <v>19.675983081676797</v>
      </c>
      <c r="AX29" s="40">
        <v>0</v>
      </c>
      <c r="AY29" s="40">
        <v>0</v>
      </c>
      <c r="AZ29" s="40">
        <v>23.167750635610091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0.82919400451110037</v>
      </c>
      <c r="BG29" s="40">
        <v>0.7940496409676</v>
      </c>
      <c r="BH29" s="40">
        <v>3.6407725737095995</v>
      </c>
      <c r="BI29" s="40">
        <v>0</v>
      </c>
      <c r="BJ29" s="40">
        <v>0.79246676196739996</v>
      </c>
      <c r="BK29" s="41">
        <f>SUM(C29:BJ29)</f>
        <v>74.124814819872086</v>
      </c>
      <c r="BL29" s="42"/>
      <c r="BM29" s="43"/>
      <c r="BN29" s="42"/>
    </row>
    <row r="30" spans="1:67">
      <c r="A30" s="17"/>
      <c r="B30" s="34" t="s">
        <v>115</v>
      </c>
      <c r="C30" s="40">
        <v>0</v>
      </c>
      <c r="D30" s="40">
        <v>0.55795455248379999</v>
      </c>
      <c r="E30" s="40">
        <v>0</v>
      </c>
      <c r="F30" s="40">
        <v>0</v>
      </c>
      <c r="G30" s="40">
        <v>0</v>
      </c>
      <c r="H30" s="40">
        <v>4.3917503096499992E-2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6.4653843096299998E-2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0.74784132703060013</v>
      </c>
      <c r="AC30" s="40">
        <v>0.23291026622559996</v>
      </c>
      <c r="AD30" s="40">
        <v>0</v>
      </c>
      <c r="AE30" s="40">
        <v>0</v>
      </c>
      <c r="AF30" s="40">
        <v>1.2849477141285002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1.9617075736729011</v>
      </c>
      <c r="AM30" s="40">
        <v>4.5560748483870004</v>
      </c>
      <c r="AN30" s="40">
        <v>0</v>
      </c>
      <c r="AO30" s="40">
        <v>0</v>
      </c>
      <c r="AP30" s="40">
        <v>1.1236703768384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6.8141650221837997</v>
      </c>
      <c r="AW30" s="40">
        <v>7.0437210569349009</v>
      </c>
      <c r="AX30" s="40">
        <v>0</v>
      </c>
      <c r="AY30" s="40">
        <v>0</v>
      </c>
      <c r="AZ30" s="40">
        <v>20.219241667319903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1.2437561311886993</v>
      </c>
      <c r="BG30" s="40">
        <v>0</v>
      </c>
      <c r="BH30" s="40">
        <v>0</v>
      </c>
      <c r="BI30" s="40">
        <v>0</v>
      </c>
      <c r="BJ30" s="40">
        <v>0.88507270725769993</v>
      </c>
      <c r="BK30" s="41">
        <f>SUM(C30:BJ30)</f>
        <v>46.779634589844605</v>
      </c>
      <c r="BM30" s="42"/>
      <c r="BO30" s="42"/>
    </row>
    <row r="31" spans="1:67">
      <c r="A31" s="17"/>
      <c r="B31" s="34" t="s">
        <v>116</v>
      </c>
      <c r="C31" s="40">
        <v>0</v>
      </c>
      <c r="D31" s="40">
        <v>12.444843917386999</v>
      </c>
      <c r="E31" s="40">
        <v>0</v>
      </c>
      <c r="F31" s="40">
        <v>0</v>
      </c>
      <c r="G31" s="40">
        <v>0</v>
      </c>
      <c r="H31" s="40">
        <v>0.2039643922253</v>
      </c>
      <c r="I31" s="40">
        <v>10.2139474572257</v>
      </c>
      <c r="J31" s="40">
        <v>0</v>
      </c>
      <c r="K31" s="40">
        <v>0</v>
      </c>
      <c r="L31" s="40">
        <v>0.42313990916090011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0.11994163245099999</v>
      </c>
      <c r="S31" s="40">
        <v>0.61770886925799995</v>
      </c>
      <c r="T31" s="40">
        <v>0</v>
      </c>
      <c r="U31" s="40">
        <v>0</v>
      </c>
      <c r="V31" s="40">
        <v>0.2977257814514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0.65193552128919996</v>
      </c>
      <c r="AC31" s="40">
        <v>1.0674325151935</v>
      </c>
      <c r="AD31" s="40">
        <v>0.30584499293540002</v>
      </c>
      <c r="AE31" s="40">
        <v>0</v>
      </c>
      <c r="AF31" s="40">
        <v>5.3851053950959997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0.54143029138559995</v>
      </c>
      <c r="AM31" s="40">
        <v>5.7459637161200006E-2</v>
      </c>
      <c r="AN31" s="40">
        <v>5.1136061406450999</v>
      </c>
      <c r="AO31" s="40">
        <v>0</v>
      </c>
      <c r="AP31" s="40">
        <v>1.1048235431605999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2.3121517489311008</v>
      </c>
      <c r="AW31" s="40">
        <v>32.174063150064093</v>
      </c>
      <c r="AX31" s="40">
        <v>3.4137959790321997</v>
      </c>
      <c r="AY31" s="40">
        <v>0</v>
      </c>
      <c r="AZ31" s="40">
        <v>36.927808332384508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0.32670272248209992</v>
      </c>
      <c r="BG31" s="40">
        <v>3.7654168528384999</v>
      </c>
      <c r="BH31" s="40">
        <v>0</v>
      </c>
      <c r="BI31" s="40">
        <v>0</v>
      </c>
      <c r="BJ31" s="40">
        <v>1.3646939090318999</v>
      </c>
      <c r="BK31" s="41">
        <f>SUM(C31:BJ31)</f>
        <v>118.8335426907903</v>
      </c>
      <c r="BM31" s="42"/>
      <c r="BO31" s="42"/>
    </row>
    <row r="32" spans="1:67">
      <c r="A32" s="17"/>
      <c r="B32" s="34" t="s">
        <v>117</v>
      </c>
      <c r="C32" s="40">
        <v>0</v>
      </c>
      <c r="D32" s="40">
        <v>0.58444905770959998</v>
      </c>
      <c r="E32" s="40">
        <v>50.206047156354806</v>
      </c>
      <c r="F32" s="40">
        <v>0</v>
      </c>
      <c r="G32" s="40">
        <v>0</v>
      </c>
      <c r="H32" s="40">
        <v>1.2562870605788001</v>
      </c>
      <c r="I32" s="40">
        <v>356.34928949729709</v>
      </c>
      <c r="J32" s="40">
        <v>15.731800712225597</v>
      </c>
      <c r="K32" s="40">
        <v>0</v>
      </c>
      <c r="L32" s="40">
        <v>13.265989453933999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1.1128103069976996</v>
      </c>
      <c r="S32" s="40">
        <v>11.379656042612501</v>
      </c>
      <c r="T32" s="40">
        <v>138.51398197838591</v>
      </c>
      <c r="U32" s="40">
        <v>0</v>
      </c>
      <c r="V32" s="40">
        <v>1.2211445904508003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2.6482569130615001</v>
      </c>
      <c r="AC32" s="40">
        <v>54.489702590235808</v>
      </c>
      <c r="AD32" s="40">
        <v>0.69258679851600002</v>
      </c>
      <c r="AE32" s="40">
        <v>0</v>
      </c>
      <c r="AF32" s="40">
        <v>60.026476648514389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5.1750179955446036</v>
      </c>
      <c r="AM32" s="40">
        <v>85.09649167811385</v>
      </c>
      <c r="AN32" s="40">
        <v>115.98604486341901</v>
      </c>
      <c r="AO32" s="40">
        <v>0</v>
      </c>
      <c r="AP32" s="40">
        <v>30.869143208834906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9.7895678193002968</v>
      </c>
      <c r="AW32" s="40">
        <v>51.022629592900493</v>
      </c>
      <c r="AX32" s="40">
        <v>1.0242027251935</v>
      </c>
      <c r="AY32" s="40">
        <v>0</v>
      </c>
      <c r="AZ32" s="40">
        <v>54.528479492506399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5.3246927131164963</v>
      </c>
      <c r="BG32" s="40">
        <v>55.44392275199889</v>
      </c>
      <c r="BH32" s="40">
        <v>22.726524474225499</v>
      </c>
      <c r="BI32" s="40">
        <v>0</v>
      </c>
      <c r="BJ32" s="40">
        <v>11.773479565447499</v>
      </c>
      <c r="BK32" s="41">
        <f>SUM(C32:BJ32)</f>
        <v>1156.2386756874757</v>
      </c>
      <c r="BL32" s="42"/>
      <c r="BN32" s="42"/>
    </row>
    <row r="33" spans="1:67">
      <c r="A33" s="17"/>
      <c r="B33" s="26" t="s">
        <v>94</v>
      </c>
      <c r="C33" s="38">
        <f>SUM(C28:C32)</f>
        <v>0</v>
      </c>
      <c r="D33" s="38">
        <f t="shared" ref="D33:BJ33" si="7">SUM(D28:D32)</f>
        <v>14.7385372952255</v>
      </c>
      <c r="E33" s="38">
        <f t="shared" si="7"/>
        <v>50.206047156354806</v>
      </c>
      <c r="F33" s="38">
        <f t="shared" si="7"/>
        <v>0</v>
      </c>
      <c r="G33" s="38">
        <f t="shared" si="7"/>
        <v>0</v>
      </c>
      <c r="H33" s="38">
        <f t="shared" si="7"/>
        <v>1.9197426144155001</v>
      </c>
      <c r="I33" s="38">
        <f t="shared" si="7"/>
        <v>377.02488264319999</v>
      </c>
      <c r="J33" s="38">
        <f t="shared" si="7"/>
        <v>15.731800712225597</v>
      </c>
      <c r="K33" s="38">
        <f t="shared" si="7"/>
        <v>0</v>
      </c>
      <c r="L33" s="38">
        <f t="shared" si="7"/>
        <v>14.297799409094399</v>
      </c>
      <c r="M33" s="38">
        <f t="shared" si="7"/>
        <v>0</v>
      </c>
      <c r="N33" s="38">
        <f t="shared" si="7"/>
        <v>0</v>
      </c>
      <c r="O33" s="38">
        <f t="shared" si="7"/>
        <v>0</v>
      </c>
      <c r="P33" s="38">
        <f t="shared" si="7"/>
        <v>0</v>
      </c>
      <c r="Q33" s="38">
        <f t="shared" si="7"/>
        <v>0</v>
      </c>
      <c r="R33" s="38">
        <f t="shared" si="7"/>
        <v>1.7003285436399995</v>
      </c>
      <c r="S33" s="38">
        <f t="shared" si="7"/>
        <v>13.0420856396769</v>
      </c>
      <c r="T33" s="38">
        <f t="shared" si="7"/>
        <v>139.73382706222452</v>
      </c>
      <c r="U33" s="38">
        <f t="shared" si="7"/>
        <v>0</v>
      </c>
      <c r="V33" s="38">
        <f t="shared" si="7"/>
        <v>2.2476443488050002</v>
      </c>
      <c r="W33" s="38">
        <f t="shared" si="7"/>
        <v>0</v>
      </c>
      <c r="X33" s="38">
        <f t="shared" si="7"/>
        <v>0</v>
      </c>
      <c r="Y33" s="38">
        <f t="shared" si="7"/>
        <v>0</v>
      </c>
      <c r="Z33" s="38">
        <f t="shared" si="7"/>
        <v>0</v>
      </c>
      <c r="AA33" s="38">
        <f t="shared" si="7"/>
        <v>0</v>
      </c>
      <c r="AB33" s="38">
        <f t="shared" si="7"/>
        <v>12.000998942021402</v>
      </c>
      <c r="AC33" s="38">
        <f t="shared" si="7"/>
        <v>56.885214192493308</v>
      </c>
      <c r="AD33" s="38">
        <f t="shared" si="7"/>
        <v>1.3734559849996999</v>
      </c>
      <c r="AE33" s="38">
        <f t="shared" si="7"/>
        <v>0</v>
      </c>
      <c r="AF33" s="38">
        <f t="shared" si="7"/>
        <v>92.546827542930188</v>
      </c>
      <c r="AG33" s="38">
        <f t="shared" si="7"/>
        <v>0</v>
      </c>
      <c r="AH33" s="38">
        <f t="shared" si="7"/>
        <v>0</v>
      </c>
      <c r="AI33" s="38">
        <f t="shared" si="7"/>
        <v>0</v>
      </c>
      <c r="AJ33" s="38">
        <f t="shared" si="7"/>
        <v>0</v>
      </c>
      <c r="AK33" s="38">
        <f t="shared" si="7"/>
        <v>0</v>
      </c>
      <c r="AL33" s="38">
        <f t="shared" si="7"/>
        <v>20.445700307044604</v>
      </c>
      <c r="AM33" s="38">
        <f t="shared" si="7"/>
        <v>91.570181254468054</v>
      </c>
      <c r="AN33" s="38">
        <f t="shared" si="7"/>
        <v>121.89443137638661</v>
      </c>
      <c r="AO33" s="38">
        <f t="shared" si="7"/>
        <v>0</v>
      </c>
      <c r="AP33" s="38">
        <f t="shared" si="7"/>
        <v>55.217744321766808</v>
      </c>
      <c r="AQ33" s="38">
        <f t="shared" si="7"/>
        <v>0</v>
      </c>
      <c r="AR33" s="38">
        <f t="shared" si="7"/>
        <v>0</v>
      </c>
      <c r="AS33" s="38">
        <f t="shared" si="7"/>
        <v>0</v>
      </c>
      <c r="AT33" s="38">
        <f t="shared" si="7"/>
        <v>0</v>
      </c>
      <c r="AU33" s="38">
        <f t="shared" si="7"/>
        <v>0</v>
      </c>
      <c r="AV33" s="38">
        <f t="shared" si="7"/>
        <v>31.736972963975099</v>
      </c>
      <c r="AW33" s="38">
        <f t="shared" si="7"/>
        <v>172.52046144022017</v>
      </c>
      <c r="AX33" s="38">
        <f t="shared" si="7"/>
        <v>5.6880793493868991</v>
      </c>
      <c r="AY33" s="38">
        <f t="shared" si="7"/>
        <v>0</v>
      </c>
      <c r="AZ33" s="38">
        <f t="shared" si="7"/>
        <v>191.98493935517078</v>
      </c>
      <c r="BA33" s="38">
        <f t="shared" si="7"/>
        <v>0</v>
      </c>
      <c r="BB33" s="38">
        <f t="shared" si="7"/>
        <v>0</v>
      </c>
      <c r="BC33" s="38">
        <f t="shared" si="7"/>
        <v>0</v>
      </c>
      <c r="BD33" s="38">
        <f t="shared" si="7"/>
        <v>0</v>
      </c>
      <c r="BE33" s="38">
        <f t="shared" si="7"/>
        <v>0</v>
      </c>
      <c r="BF33" s="38">
        <f t="shared" si="7"/>
        <v>9.7425668947765942</v>
      </c>
      <c r="BG33" s="38">
        <f t="shared" si="7"/>
        <v>63.354207115740394</v>
      </c>
      <c r="BH33" s="38">
        <f t="shared" si="7"/>
        <v>27.952431930580097</v>
      </c>
      <c r="BI33" s="38">
        <f t="shared" si="7"/>
        <v>0</v>
      </c>
      <c r="BJ33" s="38">
        <f t="shared" si="7"/>
        <v>18.331036041703101</v>
      </c>
      <c r="BK33" s="38">
        <f>SUM(BK28:BK32)</f>
        <v>1603.8879444385257</v>
      </c>
    </row>
    <row r="34" spans="1:67">
      <c r="A34" s="17"/>
      <c r="B34" s="27" t="s">
        <v>84</v>
      </c>
      <c r="C34" s="38">
        <f t="shared" ref="C34:AH34" si="8">C9+C12+C20+C23+C26+C33</f>
        <v>0</v>
      </c>
      <c r="D34" s="38">
        <f t="shared" si="8"/>
        <v>106.13208200367689</v>
      </c>
      <c r="E34" s="38">
        <f t="shared" si="8"/>
        <v>686.19512319338685</v>
      </c>
      <c r="F34" s="38">
        <f t="shared" si="8"/>
        <v>0</v>
      </c>
      <c r="G34" s="38">
        <f t="shared" si="8"/>
        <v>0</v>
      </c>
      <c r="H34" s="38">
        <f t="shared" si="8"/>
        <v>6.0289029869269992</v>
      </c>
      <c r="I34" s="38">
        <f t="shared" si="8"/>
        <v>1981.4950612471434</v>
      </c>
      <c r="J34" s="38">
        <f t="shared" si="8"/>
        <v>706.98770621009555</v>
      </c>
      <c r="K34" s="38">
        <f t="shared" si="8"/>
        <v>0</v>
      </c>
      <c r="L34" s="38">
        <f t="shared" si="8"/>
        <v>49.359966088833005</v>
      </c>
      <c r="M34" s="38">
        <f t="shared" si="8"/>
        <v>0</v>
      </c>
      <c r="N34" s="38">
        <f t="shared" si="8"/>
        <v>0</v>
      </c>
      <c r="O34" s="38">
        <f t="shared" si="8"/>
        <v>0</v>
      </c>
      <c r="P34" s="38">
        <f t="shared" si="8"/>
        <v>0</v>
      </c>
      <c r="Q34" s="38">
        <f t="shared" si="8"/>
        <v>0</v>
      </c>
      <c r="R34" s="38">
        <f t="shared" si="8"/>
        <v>3.6627202076036989</v>
      </c>
      <c r="S34" s="38">
        <f t="shared" si="8"/>
        <v>344.15534662438523</v>
      </c>
      <c r="T34" s="38">
        <f t="shared" si="8"/>
        <v>268.55802494273979</v>
      </c>
      <c r="U34" s="38">
        <f t="shared" si="8"/>
        <v>0</v>
      </c>
      <c r="V34" s="38">
        <f t="shared" si="8"/>
        <v>13.2910214259004</v>
      </c>
      <c r="W34" s="38">
        <f t="shared" si="8"/>
        <v>0</v>
      </c>
      <c r="X34" s="38">
        <f t="shared" si="8"/>
        <v>0</v>
      </c>
      <c r="Y34" s="38">
        <f t="shared" si="8"/>
        <v>0</v>
      </c>
      <c r="Z34" s="38">
        <f t="shared" si="8"/>
        <v>0</v>
      </c>
      <c r="AA34" s="38">
        <f t="shared" si="8"/>
        <v>0</v>
      </c>
      <c r="AB34" s="38">
        <f t="shared" si="8"/>
        <v>16.688802582757603</v>
      </c>
      <c r="AC34" s="38">
        <f t="shared" si="8"/>
        <v>127.71864887376807</v>
      </c>
      <c r="AD34" s="38">
        <f t="shared" si="8"/>
        <v>71.53288969893481</v>
      </c>
      <c r="AE34" s="38">
        <f t="shared" si="8"/>
        <v>0</v>
      </c>
      <c r="AF34" s="38">
        <f t="shared" si="8"/>
        <v>198.34481066111914</v>
      </c>
      <c r="AG34" s="38">
        <f t="shared" si="8"/>
        <v>0</v>
      </c>
      <c r="AH34" s="38">
        <f t="shared" si="8"/>
        <v>0</v>
      </c>
      <c r="AI34" s="38">
        <f t="shared" ref="AI34:BK34" si="9">AI9+AI12+AI20+AI23+AI26+AI33</f>
        <v>0</v>
      </c>
      <c r="AJ34" s="38">
        <f t="shared" si="9"/>
        <v>0</v>
      </c>
      <c r="AK34" s="38">
        <f t="shared" si="9"/>
        <v>0</v>
      </c>
      <c r="AL34" s="38">
        <f t="shared" si="9"/>
        <v>27.343442568261104</v>
      </c>
      <c r="AM34" s="38">
        <f t="shared" si="9"/>
        <v>115.07219611569185</v>
      </c>
      <c r="AN34" s="38">
        <f t="shared" si="9"/>
        <v>361.93302022564347</v>
      </c>
      <c r="AO34" s="38">
        <f t="shared" si="9"/>
        <v>0</v>
      </c>
      <c r="AP34" s="38">
        <f t="shared" si="9"/>
        <v>92.135383666923005</v>
      </c>
      <c r="AQ34" s="38">
        <f t="shared" si="9"/>
        <v>0</v>
      </c>
      <c r="AR34" s="38">
        <f t="shared" si="9"/>
        <v>0</v>
      </c>
      <c r="AS34" s="38">
        <f t="shared" si="9"/>
        <v>0</v>
      </c>
      <c r="AT34" s="38">
        <f t="shared" si="9"/>
        <v>0</v>
      </c>
      <c r="AU34" s="38">
        <f t="shared" si="9"/>
        <v>0</v>
      </c>
      <c r="AV34" s="38">
        <f t="shared" si="9"/>
        <v>48.407126544592792</v>
      </c>
      <c r="AW34" s="38">
        <f t="shared" si="9"/>
        <v>351.56492034515162</v>
      </c>
      <c r="AX34" s="38">
        <f t="shared" si="9"/>
        <v>159.7058002087735</v>
      </c>
      <c r="AY34" s="38">
        <f t="shared" si="9"/>
        <v>0</v>
      </c>
      <c r="AZ34" s="38">
        <f t="shared" si="9"/>
        <v>288.02241145657416</v>
      </c>
      <c r="BA34" s="38">
        <f t="shared" si="9"/>
        <v>0</v>
      </c>
      <c r="BB34" s="38">
        <f t="shared" si="9"/>
        <v>0</v>
      </c>
      <c r="BC34" s="38">
        <f t="shared" si="9"/>
        <v>0</v>
      </c>
      <c r="BD34" s="38">
        <f t="shared" si="9"/>
        <v>0</v>
      </c>
      <c r="BE34" s="38">
        <f t="shared" si="9"/>
        <v>0</v>
      </c>
      <c r="BF34" s="38">
        <f t="shared" si="9"/>
        <v>12.545328327669194</v>
      </c>
      <c r="BG34" s="38">
        <f t="shared" si="9"/>
        <v>83.041293851029792</v>
      </c>
      <c r="BH34" s="38">
        <f t="shared" si="9"/>
        <v>101.10301416799877</v>
      </c>
      <c r="BI34" s="38">
        <f t="shared" si="9"/>
        <v>0</v>
      </c>
      <c r="BJ34" s="38">
        <f t="shared" si="9"/>
        <v>22.643680262797002</v>
      </c>
      <c r="BK34" s="38">
        <f t="shared" si="9"/>
        <v>6243.6687244883769</v>
      </c>
    </row>
    <row r="35" spans="1:67" ht="3.75" customHeight="1">
      <c r="A35" s="17"/>
      <c r="B35" s="28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5"/>
    </row>
    <row r="36" spans="1:67">
      <c r="A36" s="17" t="s">
        <v>1</v>
      </c>
      <c r="B36" s="24" t="s">
        <v>7</v>
      </c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5"/>
    </row>
    <row r="37" spans="1:67" s="5" customFormat="1">
      <c r="A37" s="17" t="s">
        <v>80</v>
      </c>
      <c r="B37" s="25" t="s">
        <v>2</v>
      </c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4"/>
    </row>
    <row r="38" spans="1:67" s="50" customFormat="1">
      <c r="A38" s="47"/>
      <c r="B38" s="48" t="s">
        <v>118</v>
      </c>
      <c r="C38" s="40">
        <v>0</v>
      </c>
      <c r="D38" s="40">
        <v>0.56631284296770001</v>
      </c>
      <c r="E38" s="40">
        <v>0</v>
      </c>
      <c r="F38" s="40">
        <v>0</v>
      </c>
      <c r="G38" s="40">
        <v>0</v>
      </c>
      <c r="H38" s="40">
        <v>5.628077131670203</v>
      </c>
      <c r="I38" s="40">
        <v>1.1593496258E-2</v>
      </c>
      <c r="J38" s="40">
        <v>0</v>
      </c>
      <c r="K38" s="40">
        <v>0</v>
      </c>
      <c r="L38" s="40">
        <v>0.61641038890260014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4.2114128567292006</v>
      </c>
      <c r="S38" s="40">
        <v>0</v>
      </c>
      <c r="T38" s="40">
        <v>0</v>
      </c>
      <c r="U38" s="40">
        <v>0</v>
      </c>
      <c r="V38" s="40">
        <v>0.22182340303199999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41.284853854015303</v>
      </c>
      <c r="AC38" s="40">
        <v>1.3243025384511002</v>
      </c>
      <c r="AD38" s="40">
        <v>0</v>
      </c>
      <c r="AE38" s="40">
        <v>0</v>
      </c>
      <c r="AF38" s="40">
        <v>18.5063027659012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44.001145409775518</v>
      </c>
      <c r="AM38" s="40">
        <v>0.28096291393529998</v>
      </c>
      <c r="AN38" s="40">
        <v>0</v>
      </c>
      <c r="AO38" s="40">
        <v>0</v>
      </c>
      <c r="AP38" s="40">
        <v>5.4454038194169003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255.25444229107308</v>
      </c>
      <c r="AW38" s="40">
        <v>12.323996347417598</v>
      </c>
      <c r="AX38" s="40">
        <v>0</v>
      </c>
      <c r="AY38" s="40">
        <v>0</v>
      </c>
      <c r="AZ38" s="40">
        <v>84.910907555374052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53.591553903933757</v>
      </c>
      <c r="BG38" s="40">
        <v>2.90090322E-5</v>
      </c>
      <c r="BH38" s="40">
        <v>0</v>
      </c>
      <c r="BI38" s="40">
        <v>0</v>
      </c>
      <c r="BJ38" s="40">
        <v>5.5383151825134993</v>
      </c>
      <c r="BK38" s="49">
        <f>SUM(C38:BJ38)</f>
        <v>533.71784571039939</v>
      </c>
    </row>
    <row r="39" spans="1:67" s="5" customFormat="1">
      <c r="A39" s="17"/>
      <c r="B39" s="26" t="s">
        <v>89</v>
      </c>
      <c r="C39" s="38">
        <f>SUM(C38)</f>
        <v>0</v>
      </c>
      <c r="D39" s="38">
        <f t="shared" ref="D39:BJ39" si="10">SUM(D38)</f>
        <v>0.56631284296770001</v>
      </c>
      <c r="E39" s="38">
        <f t="shared" si="10"/>
        <v>0</v>
      </c>
      <c r="F39" s="38">
        <f t="shared" si="10"/>
        <v>0</v>
      </c>
      <c r="G39" s="38">
        <f t="shared" si="10"/>
        <v>0</v>
      </c>
      <c r="H39" s="38">
        <f t="shared" si="10"/>
        <v>5.628077131670203</v>
      </c>
      <c r="I39" s="38">
        <f t="shared" si="10"/>
        <v>1.1593496258E-2</v>
      </c>
      <c r="J39" s="38">
        <f t="shared" si="10"/>
        <v>0</v>
      </c>
      <c r="K39" s="38">
        <f t="shared" si="10"/>
        <v>0</v>
      </c>
      <c r="L39" s="38">
        <f t="shared" si="10"/>
        <v>0.61641038890260014</v>
      </c>
      <c r="M39" s="38">
        <f t="shared" si="10"/>
        <v>0</v>
      </c>
      <c r="N39" s="38">
        <f t="shared" si="10"/>
        <v>0</v>
      </c>
      <c r="O39" s="38">
        <f t="shared" si="10"/>
        <v>0</v>
      </c>
      <c r="P39" s="38">
        <f t="shared" si="10"/>
        <v>0</v>
      </c>
      <c r="Q39" s="38">
        <f t="shared" si="10"/>
        <v>0</v>
      </c>
      <c r="R39" s="38">
        <f t="shared" si="10"/>
        <v>4.2114128567292006</v>
      </c>
      <c r="S39" s="38">
        <f t="shared" si="10"/>
        <v>0</v>
      </c>
      <c r="T39" s="38">
        <f t="shared" si="10"/>
        <v>0</v>
      </c>
      <c r="U39" s="38">
        <f t="shared" si="10"/>
        <v>0</v>
      </c>
      <c r="V39" s="38">
        <f t="shared" si="10"/>
        <v>0.22182340303199999</v>
      </c>
      <c r="W39" s="38">
        <f t="shared" si="10"/>
        <v>0</v>
      </c>
      <c r="X39" s="38">
        <f t="shared" si="10"/>
        <v>0</v>
      </c>
      <c r="Y39" s="38">
        <f t="shared" si="10"/>
        <v>0</v>
      </c>
      <c r="Z39" s="38">
        <f t="shared" si="10"/>
        <v>0</v>
      </c>
      <c r="AA39" s="38">
        <f t="shared" si="10"/>
        <v>0</v>
      </c>
      <c r="AB39" s="38">
        <f t="shared" si="10"/>
        <v>41.284853854015303</v>
      </c>
      <c r="AC39" s="38">
        <f t="shared" si="10"/>
        <v>1.3243025384511002</v>
      </c>
      <c r="AD39" s="38">
        <f t="shared" si="10"/>
        <v>0</v>
      </c>
      <c r="AE39" s="38">
        <f t="shared" si="10"/>
        <v>0</v>
      </c>
      <c r="AF39" s="38">
        <f t="shared" si="10"/>
        <v>18.5063027659012</v>
      </c>
      <c r="AG39" s="38">
        <f t="shared" si="10"/>
        <v>0</v>
      </c>
      <c r="AH39" s="38">
        <f t="shared" si="10"/>
        <v>0</v>
      </c>
      <c r="AI39" s="38">
        <f t="shared" si="10"/>
        <v>0</v>
      </c>
      <c r="AJ39" s="38">
        <f t="shared" si="10"/>
        <v>0</v>
      </c>
      <c r="AK39" s="38">
        <f t="shared" si="10"/>
        <v>0</v>
      </c>
      <c r="AL39" s="38">
        <f t="shared" si="10"/>
        <v>44.001145409775518</v>
      </c>
      <c r="AM39" s="38">
        <f t="shared" si="10"/>
        <v>0.28096291393529998</v>
      </c>
      <c r="AN39" s="38">
        <f t="shared" si="10"/>
        <v>0</v>
      </c>
      <c r="AO39" s="38">
        <f t="shared" si="10"/>
        <v>0</v>
      </c>
      <c r="AP39" s="38">
        <f t="shared" si="10"/>
        <v>5.4454038194169003</v>
      </c>
      <c r="AQ39" s="38">
        <f t="shared" si="10"/>
        <v>0</v>
      </c>
      <c r="AR39" s="38">
        <f t="shared" si="10"/>
        <v>0</v>
      </c>
      <c r="AS39" s="38">
        <f t="shared" si="10"/>
        <v>0</v>
      </c>
      <c r="AT39" s="38">
        <f t="shared" si="10"/>
        <v>0</v>
      </c>
      <c r="AU39" s="38">
        <f t="shared" si="10"/>
        <v>0</v>
      </c>
      <c r="AV39" s="38">
        <f t="shared" si="10"/>
        <v>255.25444229107308</v>
      </c>
      <c r="AW39" s="38">
        <f t="shared" si="10"/>
        <v>12.323996347417598</v>
      </c>
      <c r="AX39" s="38">
        <f t="shared" si="10"/>
        <v>0</v>
      </c>
      <c r="AY39" s="38">
        <f t="shared" si="10"/>
        <v>0</v>
      </c>
      <c r="AZ39" s="38">
        <f t="shared" si="10"/>
        <v>84.910907555374052</v>
      </c>
      <c r="BA39" s="38">
        <f t="shared" si="10"/>
        <v>0</v>
      </c>
      <c r="BB39" s="38">
        <f t="shared" si="10"/>
        <v>0</v>
      </c>
      <c r="BC39" s="38">
        <f t="shared" si="10"/>
        <v>0</v>
      </c>
      <c r="BD39" s="38">
        <f t="shared" si="10"/>
        <v>0</v>
      </c>
      <c r="BE39" s="38">
        <f t="shared" si="10"/>
        <v>0</v>
      </c>
      <c r="BF39" s="38">
        <f t="shared" si="10"/>
        <v>53.591553903933757</v>
      </c>
      <c r="BG39" s="38">
        <f t="shared" si="10"/>
        <v>2.90090322E-5</v>
      </c>
      <c r="BH39" s="38">
        <f t="shared" si="10"/>
        <v>0</v>
      </c>
      <c r="BI39" s="38">
        <f t="shared" si="10"/>
        <v>0</v>
      </c>
      <c r="BJ39" s="38">
        <f t="shared" si="10"/>
        <v>5.5383151825134993</v>
      </c>
      <c r="BK39" s="38">
        <f>SUM(BK38)</f>
        <v>533.71784571039939</v>
      </c>
    </row>
    <row r="40" spans="1:67">
      <c r="A40" s="17" t="s">
        <v>81</v>
      </c>
      <c r="B40" s="25" t="s">
        <v>17</v>
      </c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5"/>
    </row>
    <row r="41" spans="1:67">
      <c r="A41" s="17"/>
      <c r="B41" s="34" t="s">
        <v>119</v>
      </c>
      <c r="C41" s="40">
        <v>0</v>
      </c>
      <c r="D41" s="40">
        <v>0.57263668480639995</v>
      </c>
      <c r="E41" s="40">
        <v>0</v>
      </c>
      <c r="F41" s="40">
        <v>0</v>
      </c>
      <c r="G41" s="40">
        <v>0</v>
      </c>
      <c r="H41" s="40">
        <v>4.6349529893510999</v>
      </c>
      <c r="I41" s="40">
        <v>0.94629900658040011</v>
      </c>
      <c r="J41" s="40">
        <v>0.54086149887089996</v>
      </c>
      <c r="K41" s="40">
        <v>0</v>
      </c>
      <c r="L41" s="40">
        <v>3.0354855020316003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2.2291152405096</v>
      </c>
      <c r="S41" s="40">
        <v>0.3068323432258</v>
      </c>
      <c r="T41" s="40">
        <v>0</v>
      </c>
      <c r="U41" s="40">
        <v>0</v>
      </c>
      <c r="V41" s="40">
        <v>1.1885817846769002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25.773508130178694</v>
      </c>
      <c r="AC41" s="40">
        <v>2.4154112970314006</v>
      </c>
      <c r="AD41" s="40">
        <v>0</v>
      </c>
      <c r="AE41" s="40">
        <v>0</v>
      </c>
      <c r="AF41" s="40">
        <v>28.759000520255501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38.850686415170109</v>
      </c>
      <c r="AM41" s="40">
        <v>1.5438499078703001</v>
      </c>
      <c r="AN41" s="40">
        <v>0</v>
      </c>
      <c r="AO41" s="40">
        <v>0</v>
      </c>
      <c r="AP41" s="40">
        <v>16.990394252578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134.73227022532581</v>
      </c>
      <c r="AW41" s="40">
        <v>18.136594086060299</v>
      </c>
      <c r="AX41" s="40">
        <v>0</v>
      </c>
      <c r="AY41" s="40">
        <v>0</v>
      </c>
      <c r="AZ41" s="40">
        <v>175.16449909075268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25.01474797874641</v>
      </c>
      <c r="BG41" s="40">
        <v>1.7075338773220998</v>
      </c>
      <c r="BH41" s="40">
        <v>0.26171586416119996</v>
      </c>
      <c r="BI41" s="40">
        <v>0</v>
      </c>
      <c r="BJ41" s="40">
        <v>17.592699637866591</v>
      </c>
      <c r="BK41" s="41">
        <f>SUM(C41:BJ41)</f>
        <v>500.39767633337175</v>
      </c>
      <c r="BM41" s="42"/>
      <c r="BO41" s="42"/>
    </row>
    <row r="42" spans="1:67">
      <c r="A42" s="17"/>
      <c r="B42" s="34" t="s">
        <v>120</v>
      </c>
      <c r="C42" s="40">
        <v>0</v>
      </c>
      <c r="D42" s="40">
        <v>0.56006674016119995</v>
      </c>
      <c r="E42" s="40">
        <v>0</v>
      </c>
      <c r="F42" s="40">
        <v>0</v>
      </c>
      <c r="G42" s="40">
        <v>0</v>
      </c>
      <c r="H42" s="40">
        <v>4.3806944949626008</v>
      </c>
      <c r="I42" s="40">
        <v>2.5829960294511003</v>
      </c>
      <c r="J42" s="40">
        <v>0.55917680312899998</v>
      </c>
      <c r="K42" s="40">
        <v>0</v>
      </c>
      <c r="L42" s="40">
        <v>3.3580218664829999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2.0272252077320001</v>
      </c>
      <c r="S42" s="40">
        <v>2.8270837638707</v>
      </c>
      <c r="T42" s="40">
        <v>0</v>
      </c>
      <c r="U42" s="40">
        <v>0</v>
      </c>
      <c r="V42" s="40">
        <v>4.0179519064832006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54.876557813042353</v>
      </c>
      <c r="AC42" s="40">
        <v>2.5117314560636004</v>
      </c>
      <c r="AD42" s="40">
        <v>0</v>
      </c>
      <c r="AE42" s="40">
        <v>0</v>
      </c>
      <c r="AF42" s="40">
        <v>27.674119706577695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68.624444133960907</v>
      </c>
      <c r="AM42" s="40">
        <v>2.9360135225797994</v>
      </c>
      <c r="AN42" s="40">
        <v>8.5615675806400005E-2</v>
      </c>
      <c r="AO42" s="40">
        <v>0</v>
      </c>
      <c r="AP42" s="40">
        <v>15.741224936383805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90.467902237729305</v>
      </c>
      <c r="AW42" s="40">
        <v>10.542652226350699</v>
      </c>
      <c r="AX42" s="40">
        <v>0</v>
      </c>
      <c r="AY42" s="40">
        <v>0</v>
      </c>
      <c r="AZ42" s="40">
        <v>94.806390889755505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21.946852965298437</v>
      </c>
      <c r="BG42" s="40">
        <v>1.3364103107415002</v>
      </c>
      <c r="BH42" s="40">
        <v>0.46422326296760003</v>
      </c>
      <c r="BI42" s="40">
        <v>0</v>
      </c>
      <c r="BJ42" s="40">
        <v>8.3520291670611009</v>
      </c>
      <c r="BK42" s="41">
        <f>SUM(C42:BJ42)</f>
        <v>420.67938511659156</v>
      </c>
      <c r="BM42" s="42"/>
      <c r="BO42" s="42"/>
    </row>
    <row r="43" spans="1:67">
      <c r="A43" s="17"/>
      <c r="B43" s="34" t="s">
        <v>121</v>
      </c>
      <c r="C43" s="40">
        <v>0</v>
      </c>
      <c r="D43" s="40">
        <v>0.56692706038700003</v>
      </c>
      <c r="E43" s="40">
        <v>1.1247400273870001</v>
      </c>
      <c r="F43" s="40">
        <v>0</v>
      </c>
      <c r="G43" s="40">
        <v>0</v>
      </c>
      <c r="H43" s="40">
        <v>1.0678269924818999</v>
      </c>
      <c r="I43" s="40">
        <v>34.965952968516007</v>
      </c>
      <c r="J43" s="40">
        <v>0</v>
      </c>
      <c r="K43" s="40">
        <v>0</v>
      </c>
      <c r="L43" s="40">
        <v>0.38616402219320006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0.44234912815849997</v>
      </c>
      <c r="S43" s="40">
        <v>2.5350103052579001</v>
      </c>
      <c r="T43" s="40">
        <v>0</v>
      </c>
      <c r="U43" s="40">
        <v>0</v>
      </c>
      <c r="V43" s="40">
        <v>2.9677452580000002E-3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17.977787866276596</v>
      </c>
      <c r="AC43" s="40">
        <v>1.5317743656445</v>
      </c>
      <c r="AD43" s="40">
        <v>0</v>
      </c>
      <c r="AE43" s="40">
        <v>0</v>
      </c>
      <c r="AF43" s="40">
        <v>3.2788412079991005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21.941991834395079</v>
      </c>
      <c r="AM43" s="40">
        <v>1.8434145866765999</v>
      </c>
      <c r="AN43" s="40">
        <v>0</v>
      </c>
      <c r="AO43" s="40">
        <v>0</v>
      </c>
      <c r="AP43" s="40">
        <v>0.35335286816079997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9.8349028476408922</v>
      </c>
      <c r="AW43" s="40">
        <v>55.040012211322214</v>
      </c>
      <c r="AX43" s="40">
        <v>0</v>
      </c>
      <c r="AY43" s="40">
        <v>0</v>
      </c>
      <c r="AZ43" s="40">
        <v>1.028653643128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4.3323741437736016</v>
      </c>
      <c r="BG43" s="40">
        <v>5.9648782870900002E-2</v>
      </c>
      <c r="BH43" s="40">
        <v>0</v>
      </c>
      <c r="BI43" s="40">
        <v>0</v>
      </c>
      <c r="BJ43" s="40">
        <v>7.6911978063999992E-3</v>
      </c>
      <c r="BK43" s="41">
        <f>SUM(C43:BJ43)</f>
        <v>158.32238380533417</v>
      </c>
      <c r="BM43" s="42"/>
      <c r="BO43" s="42"/>
    </row>
    <row r="44" spans="1:67">
      <c r="A44" s="17"/>
      <c r="B44" s="34" t="s">
        <v>122</v>
      </c>
      <c r="C44" s="40">
        <v>0</v>
      </c>
      <c r="D44" s="40">
        <v>0.59832790135479996</v>
      </c>
      <c r="E44" s="40">
        <v>0</v>
      </c>
      <c r="F44" s="40">
        <v>0</v>
      </c>
      <c r="G44" s="40">
        <v>0</v>
      </c>
      <c r="H44" s="40">
        <v>1.0329075055140005</v>
      </c>
      <c r="I44" s="40">
        <v>1.56480512258E-2</v>
      </c>
      <c r="J44" s="40">
        <v>0</v>
      </c>
      <c r="K44" s="40">
        <v>0</v>
      </c>
      <c r="L44" s="40">
        <v>0.2690352676767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0.55281397744920013</v>
      </c>
      <c r="S44" s="40">
        <v>0</v>
      </c>
      <c r="T44" s="40">
        <v>0</v>
      </c>
      <c r="U44" s="40">
        <v>0</v>
      </c>
      <c r="V44" s="40">
        <v>6.1091100935399996E-2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4.9664964843165995</v>
      </c>
      <c r="AC44" s="40">
        <v>9.6910800386900003E-2</v>
      </c>
      <c r="AD44" s="40">
        <v>0</v>
      </c>
      <c r="AE44" s="40">
        <v>0</v>
      </c>
      <c r="AF44" s="40">
        <v>1.8512359217415999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4.5656336337299992</v>
      </c>
      <c r="AM44" s="40">
        <v>0.16992632148369999</v>
      </c>
      <c r="AN44" s="40">
        <v>0</v>
      </c>
      <c r="AO44" s="40">
        <v>0</v>
      </c>
      <c r="AP44" s="40">
        <v>0.1059085439997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9.3176322773285971</v>
      </c>
      <c r="AW44" s="40">
        <v>0.27959019454829998</v>
      </c>
      <c r="AX44" s="40">
        <v>0</v>
      </c>
      <c r="AY44" s="40">
        <v>0</v>
      </c>
      <c r="AZ44" s="40">
        <v>5.5424619609984003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3.1706375923032981</v>
      </c>
      <c r="BG44" s="40">
        <v>0</v>
      </c>
      <c r="BH44" s="40">
        <v>0.19355876041919998</v>
      </c>
      <c r="BI44" s="40">
        <v>0</v>
      </c>
      <c r="BJ44" s="40">
        <v>0.27055093499979999</v>
      </c>
      <c r="BK44" s="41">
        <f>SUM(C44:BJ44)</f>
        <v>33.060367230411998</v>
      </c>
      <c r="BM44" s="42"/>
      <c r="BO44" s="42"/>
    </row>
    <row r="45" spans="1:67">
      <c r="A45" s="17"/>
      <c r="B45" s="26" t="s">
        <v>90</v>
      </c>
      <c r="C45" s="36">
        <f t="shared" ref="C45:AH45" si="11">SUM(C41:C44)</f>
        <v>0</v>
      </c>
      <c r="D45" s="36">
        <f t="shared" si="11"/>
        <v>2.2979583867094</v>
      </c>
      <c r="E45" s="36">
        <f t="shared" si="11"/>
        <v>1.1247400273870001</v>
      </c>
      <c r="F45" s="36">
        <f t="shared" si="11"/>
        <v>0</v>
      </c>
      <c r="G45" s="36">
        <f t="shared" si="11"/>
        <v>0</v>
      </c>
      <c r="H45" s="36">
        <f t="shared" si="11"/>
        <v>11.1163819823096</v>
      </c>
      <c r="I45" s="36">
        <f t="shared" si="11"/>
        <v>38.510896055773308</v>
      </c>
      <c r="J45" s="36">
        <f t="shared" si="11"/>
        <v>1.1000383019998998</v>
      </c>
      <c r="K45" s="36">
        <f t="shared" si="11"/>
        <v>0</v>
      </c>
      <c r="L45" s="36">
        <f t="shared" si="11"/>
        <v>7.0487066583844999</v>
      </c>
      <c r="M45" s="36">
        <f t="shared" si="11"/>
        <v>0</v>
      </c>
      <c r="N45" s="36">
        <f t="shared" si="11"/>
        <v>0</v>
      </c>
      <c r="O45" s="36">
        <f t="shared" si="11"/>
        <v>0</v>
      </c>
      <c r="P45" s="36">
        <f t="shared" si="11"/>
        <v>0</v>
      </c>
      <c r="Q45" s="36">
        <f t="shared" si="11"/>
        <v>0</v>
      </c>
      <c r="R45" s="36">
        <f t="shared" si="11"/>
        <v>5.2515035538493002</v>
      </c>
      <c r="S45" s="36">
        <f t="shared" si="11"/>
        <v>5.6689264123544003</v>
      </c>
      <c r="T45" s="36">
        <f t="shared" si="11"/>
        <v>0</v>
      </c>
      <c r="U45" s="36">
        <f t="shared" si="11"/>
        <v>0</v>
      </c>
      <c r="V45" s="36">
        <f t="shared" si="11"/>
        <v>5.270592537353501</v>
      </c>
      <c r="W45" s="36">
        <f t="shared" si="11"/>
        <v>0</v>
      </c>
      <c r="X45" s="36">
        <f t="shared" si="11"/>
        <v>0</v>
      </c>
      <c r="Y45" s="36">
        <f t="shared" si="11"/>
        <v>0</v>
      </c>
      <c r="Z45" s="36">
        <f t="shared" si="11"/>
        <v>0</v>
      </c>
      <c r="AA45" s="36">
        <f t="shared" si="11"/>
        <v>0</v>
      </c>
      <c r="AB45" s="36">
        <f t="shared" si="11"/>
        <v>103.59435029381424</v>
      </c>
      <c r="AC45" s="36">
        <f t="shared" si="11"/>
        <v>6.5558279191264015</v>
      </c>
      <c r="AD45" s="36">
        <f t="shared" si="11"/>
        <v>0</v>
      </c>
      <c r="AE45" s="36">
        <f t="shared" si="11"/>
        <v>0</v>
      </c>
      <c r="AF45" s="36">
        <f t="shared" si="11"/>
        <v>61.563197356573895</v>
      </c>
      <c r="AG45" s="36">
        <f t="shared" si="11"/>
        <v>0</v>
      </c>
      <c r="AH45" s="36">
        <f t="shared" si="11"/>
        <v>0</v>
      </c>
      <c r="AI45" s="36">
        <f t="shared" ref="AI45:BK45" si="12">SUM(AI41:AI44)</f>
        <v>0</v>
      </c>
      <c r="AJ45" s="36">
        <f t="shared" si="12"/>
        <v>0</v>
      </c>
      <c r="AK45" s="36">
        <f t="shared" si="12"/>
        <v>0</v>
      </c>
      <c r="AL45" s="36">
        <f t="shared" si="12"/>
        <v>133.98275601725609</v>
      </c>
      <c r="AM45" s="36">
        <f t="shared" si="12"/>
        <v>6.4932043386103997</v>
      </c>
      <c r="AN45" s="36">
        <f t="shared" si="12"/>
        <v>8.5615675806400005E-2</v>
      </c>
      <c r="AO45" s="36">
        <f t="shared" si="12"/>
        <v>0</v>
      </c>
      <c r="AP45" s="36">
        <f t="shared" si="12"/>
        <v>33.190880601122302</v>
      </c>
      <c r="AQ45" s="36">
        <f t="shared" si="12"/>
        <v>0</v>
      </c>
      <c r="AR45" s="36">
        <f t="shared" si="12"/>
        <v>0</v>
      </c>
      <c r="AS45" s="36">
        <f t="shared" si="12"/>
        <v>0</v>
      </c>
      <c r="AT45" s="36">
        <f t="shared" si="12"/>
        <v>0</v>
      </c>
      <c r="AU45" s="36">
        <f t="shared" si="12"/>
        <v>0</v>
      </c>
      <c r="AV45" s="36">
        <f t="shared" si="12"/>
        <v>244.3527075880246</v>
      </c>
      <c r="AW45" s="36">
        <f t="shared" si="12"/>
        <v>83.998848718281508</v>
      </c>
      <c r="AX45" s="36">
        <f t="shared" si="12"/>
        <v>0</v>
      </c>
      <c r="AY45" s="36">
        <f t="shared" si="12"/>
        <v>0</v>
      </c>
      <c r="AZ45" s="36">
        <f t="shared" si="12"/>
        <v>276.54200558463464</v>
      </c>
      <c r="BA45" s="36">
        <f t="shared" si="12"/>
        <v>0</v>
      </c>
      <c r="BB45" s="36">
        <f t="shared" si="12"/>
        <v>0</v>
      </c>
      <c r="BC45" s="36">
        <f t="shared" si="12"/>
        <v>0</v>
      </c>
      <c r="BD45" s="36">
        <f t="shared" si="12"/>
        <v>0</v>
      </c>
      <c r="BE45" s="36">
        <f t="shared" si="12"/>
        <v>0</v>
      </c>
      <c r="BF45" s="36">
        <f t="shared" si="12"/>
        <v>54.464612680121746</v>
      </c>
      <c r="BG45" s="36">
        <f t="shared" si="12"/>
        <v>3.1035929709344998</v>
      </c>
      <c r="BH45" s="36">
        <f t="shared" si="12"/>
        <v>0.91949788754799999</v>
      </c>
      <c r="BI45" s="36">
        <f t="shared" si="12"/>
        <v>0</v>
      </c>
      <c r="BJ45" s="36">
        <f t="shared" si="12"/>
        <v>26.222970937733891</v>
      </c>
      <c r="BK45" s="38">
        <f t="shared" si="12"/>
        <v>1112.4598124857093</v>
      </c>
    </row>
    <row r="46" spans="1:67">
      <c r="A46" s="17"/>
      <c r="B46" s="27" t="s">
        <v>88</v>
      </c>
      <c r="C46" s="36">
        <f t="shared" ref="C46:AH46" si="13">C39+C45</f>
        <v>0</v>
      </c>
      <c r="D46" s="36">
        <f t="shared" si="13"/>
        <v>2.8642712296771</v>
      </c>
      <c r="E46" s="36">
        <f t="shared" si="13"/>
        <v>1.1247400273870001</v>
      </c>
      <c r="F46" s="36">
        <f t="shared" si="13"/>
        <v>0</v>
      </c>
      <c r="G46" s="36">
        <f t="shared" si="13"/>
        <v>0</v>
      </c>
      <c r="H46" s="36">
        <f t="shared" si="13"/>
        <v>16.744459113979801</v>
      </c>
      <c r="I46" s="36">
        <f t="shared" si="13"/>
        <v>38.52248955203131</v>
      </c>
      <c r="J46" s="36">
        <f t="shared" si="13"/>
        <v>1.1000383019998998</v>
      </c>
      <c r="K46" s="36">
        <f t="shared" si="13"/>
        <v>0</v>
      </c>
      <c r="L46" s="36">
        <f t="shared" si="13"/>
        <v>7.6651170472871</v>
      </c>
      <c r="M46" s="36">
        <f t="shared" si="13"/>
        <v>0</v>
      </c>
      <c r="N46" s="36">
        <f t="shared" si="13"/>
        <v>0</v>
      </c>
      <c r="O46" s="36">
        <f t="shared" si="13"/>
        <v>0</v>
      </c>
      <c r="P46" s="36">
        <f t="shared" si="13"/>
        <v>0</v>
      </c>
      <c r="Q46" s="36">
        <f t="shared" si="13"/>
        <v>0</v>
      </c>
      <c r="R46" s="36">
        <f t="shared" si="13"/>
        <v>9.4629164105785009</v>
      </c>
      <c r="S46" s="36">
        <f t="shared" si="13"/>
        <v>5.6689264123544003</v>
      </c>
      <c r="T46" s="36">
        <f t="shared" si="13"/>
        <v>0</v>
      </c>
      <c r="U46" s="36">
        <f t="shared" si="13"/>
        <v>0</v>
      </c>
      <c r="V46" s="36">
        <f t="shared" si="13"/>
        <v>5.4924159403855013</v>
      </c>
      <c r="W46" s="36">
        <f t="shared" si="13"/>
        <v>0</v>
      </c>
      <c r="X46" s="36">
        <f t="shared" si="13"/>
        <v>0</v>
      </c>
      <c r="Y46" s="36">
        <f t="shared" si="13"/>
        <v>0</v>
      </c>
      <c r="Z46" s="36">
        <f t="shared" si="13"/>
        <v>0</v>
      </c>
      <c r="AA46" s="36">
        <f t="shared" si="13"/>
        <v>0</v>
      </c>
      <c r="AB46" s="36">
        <f t="shared" si="13"/>
        <v>144.87920414782954</v>
      </c>
      <c r="AC46" s="36">
        <f t="shared" si="13"/>
        <v>7.8801304575775015</v>
      </c>
      <c r="AD46" s="36">
        <f t="shared" si="13"/>
        <v>0</v>
      </c>
      <c r="AE46" s="36">
        <f t="shared" si="13"/>
        <v>0</v>
      </c>
      <c r="AF46" s="36">
        <f t="shared" si="13"/>
        <v>80.069500122475091</v>
      </c>
      <c r="AG46" s="36">
        <f t="shared" si="13"/>
        <v>0</v>
      </c>
      <c r="AH46" s="36">
        <f t="shared" si="13"/>
        <v>0</v>
      </c>
      <c r="AI46" s="36">
        <f t="shared" ref="AI46:BJ46" si="14">AI39+AI45</f>
        <v>0</v>
      </c>
      <c r="AJ46" s="36">
        <f t="shared" si="14"/>
        <v>0</v>
      </c>
      <c r="AK46" s="36">
        <f t="shared" si="14"/>
        <v>0</v>
      </c>
      <c r="AL46" s="36">
        <f t="shared" si="14"/>
        <v>177.98390142703161</v>
      </c>
      <c r="AM46" s="36">
        <f t="shared" si="14"/>
        <v>6.7741672525456993</v>
      </c>
      <c r="AN46" s="36">
        <f t="shared" si="14"/>
        <v>8.5615675806400005E-2</v>
      </c>
      <c r="AO46" s="36">
        <f t="shared" si="14"/>
        <v>0</v>
      </c>
      <c r="AP46" s="36">
        <f t="shared" si="14"/>
        <v>38.636284420539205</v>
      </c>
      <c r="AQ46" s="36">
        <f t="shared" si="14"/>
        <v>0</v>
      </c>
      <c r="AR46" s="36">
        <f t="shared" si="14"/>
        <v>0</v>
      </c>
      <c r="AS46" s="36">
        <f t="shared" si="14"/>
        <v>0</v>
      </c>
      <c r="AT46" s="36">
        <f t="shared" si="14"/>
        <v>0</v>
      </c>
      <c r="AU46" s="36">
        <f t="shared" si="14"/>
        <v>0</v>
      </c>
      <c r="AV46" s="36">
        <f t="shared" si="14"/>
        <v>499.60714987909768</v>
      </c>
      <c r="AW46" s="36">
        <f t="shared" si="14"/>
        <v>96.322845065699113</v>
      </c>
      <c r="AX46" s="36">
        <f t="shared" si="14"/>
        <v>0</v>
      </c>
      <c r="AY46" s="36">
        <f t="shared" si="14"/>
        <v>0</v>
      </c>
      <c r="AZ46" s="36">
        <f t="shared" si="14"/>
        <v>361.45291314000872</v>
      </c>
      <c r="BA46" s="36">
        <f t="shared" si="14"/>
        <v>0</v>
      </c>
      <c r="BB46" s="36">
        <f t="shared" si="14"/>
        <v>0</v>
      </c>
      <c r="BC46" s="36">
        <f t="shared" si="14"/>
        <v>0</v>
      </c>
      <c r="BD46" s="36">
        <f t="shared" si="14"/>
        <v>0</v>
      </c>
      <c r="BE46" s="36">
        <f t="shared" si="14"/>
        <v>0</v>
      </c>
      <c r="BF46" s="36">
        <f t="shared" si="14"/>
        <v>108.0561665840555</v>
      </c>
      <c r="BG46" s="36">
        <f t="shared" si="14"/>
        <v>3.1036219799666998</v>
      </c>
      <c r="BH46" s="36">
        <f t="shared" si="14"/>
        <v>0.91949788754799999</v>
      </c>
      <c r="BI46" s="36">
        <f t="shared" si="14"/>
        <v>0</v>
      </c>
      <c r="BJ46" s="36">
        <f t="shared" si="14"/>
        <v>31.761286120247391</v>
      </c>
      <c r="BK46" s="38">
        <f>BK45+BK39</f>
        <v>1646.1776581961087</v>
      </c>
    </row>
    <row r="47" spans="1:67" ht="3" customHeight="1">
      <c r="A47" s="17"/>
      <c r="B47" s="25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5"/>
    </row>
    <row r="48" spans="1:67">
      <c r="A48" s="17" t="s">
        <v>18</v>
      </c>
      <c r="B48" s="24" t="s">
        <v>8</v>
      </c>
      <c r="C48" s="63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5"/>
    </row>
    <row r="49" spans="1:63">
      <c r="A49" s="17" t="s">
        <v>80</v>
      </c>
      <c r="B49" s="25" t="s">
        <v>19</v>
      </c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5"/>
    </row>
    <row r="50" spans="1:63">
      <c r="A50" s="17"/>
      <c r="B50" s="26" t="s">
        <v>40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9">
        <f>SUM(C50:BJ50)</f>
        <v>0</v>
      </c>
    </row>
    <row r="51" spans="1:63">
      <c r="A51" s="17"/>
      <c r="B51" s="27" t="s">
        <v>87</v>
      </c>
      <c r="C51" s="36">
        <f>SUM(C50)</f>
        <v>0</v>
      </c>
      <c r="D51" s="36">
        <f t="shared" ref="D51:BJ51" si="15">SUM(D50)</f>
        <v>0</v>
      </c>
      <c r="E51" s="36">
        <f t="shared" si="15"/>
        <v>0</v>
      </c>
      <c r="F51" s="36">
        <f t="shared" si="15"/>
        <v>0</v>
      </c>
      <c r="G51" s="36">
        <f t="shared" si="15"/>
        <v>0</v>
      </c>
      <c r="H51" s="36">
        <f t="shared" si="15"/>
        <v>0</v>
      </c>
      <c r="I51" s="36">
        <f t="shared" si="15"/>
        <v>0</v>
      </c>
      <c r="J51" s="36">
        <f t="shared" si="15"/>
        <v>0</v>
      </c>
      <c r="K51" s="36">
        <f t="shared" si="15"/>
        <v>0</v>
      </c>
      <c r="L51" s="36">
        <f t="shared" si="15"/>
        <v>0</v>
      </c>
      <c r="M51" s="36">
        <f t="shared" si="15"/>
        <v>0</v>
      </c>
      <c r="N51" s="36">
        <f t="shared" si="15"/>
        <v>0</v>
      </c>
      <c r="O51" s="36">
        <f t="shared" si="15"/>
        <v>0</v>
      </c>
      <c r="P51" s="36">
        <f t="shared" si="15"/>
        <v>0</v>
      </c>
      <c r="Q51" s="36">
        <f t="shared" si="15"/>
        <v>0</v>
      </c>
      <c r="R51" s="36">
        <f t="shared" si="15"/>
        <v>0</v>
      </c>
      <c r="S51" s="36">
        <f t="shared" si="15"/>
        <v>0</v>
      </c>
      <c r="T51" s="36">
        <f t="shared" si="15"/>
        <v>0</v>
      </c>
      <c r="U51" s="36">
        <f t="shared" si="15"/>
        <v>0</v>
      </c>
      <c r="V51" s="36">
        <f t="shared" si="15"/>
        <v>0</v>
      </c>
      <c r="W51" s="36">
        <f t="shared" si="15"/>
        <v>0</v>
      </c>
      <c r="X51" s="36">
        <f t="shared" si="15"/>
        <v>0</v>
      </c>
      <c r="Y51" s="36">
        <f t="shared" si="15"/>
        <v>0</v>
      </c>
      <c r="Z51" s="36">
        <f t="shared" si="15"/>
        <v>0</v>
      </c>
      <c r="AA51" s="36">
        <f t="shared" si="15"/>
        <v>0</v>
      </c>
      <c r="AB51" s="36">
        <f t="shared" si="15"/>
        <v>0</v>
      </c>
      <c r="AC51" s="36">
        <f t="shared" si="15"/>
        <v>0</v>
      </c>
      <c r="AD51" s="36">
        <f t="shared" si="15"/>
        <v>0</v>
      </c>
      <c r="AE51" s="36">
        <f t="shared" si="15"/>
        <v>0</v>
      </c>
      <c r="AF51" s="36">
        <f t="shared" si="15"/>
        <v>0</v>
      </c>
      <c r="AG51" s="36">
        <f t="shared" si="15"/>
        <v>0</v>
      </c>
      <c r="AH51" s="36">
        <f t="shared" si="15"/>
        <v>0</v>
      </c>
      <c r="AI51" s="36">
        <f t="shared" si="15"/>
        <v>0</v>
      </c>
      <c r="AJ51" s="36">
        <f t="shared" si="15"/>
        <v>0</v>
      </c>
      <c r="AK51" s="36">
        <f t="shared" si="15"/>
        <v>0</v>
      </c>
      <c r="AL51" s="36">
        <f t="shared" si="15"/>
        <v>0</v>
      </c>
      <c r="AM51" s="36">
        <f t="shared" si="15"/>
        <v>0</v>
      </c>
      <c r="AN51" s="36">
        <f t="shared" si="15"/>
        <v>0</v>
      </c>
      <c r="AO51" s="36">
        <f t="shared" si="15"/>
        <v>0</v>
      </c>
      <c r="AP51" s="36">
        <f t="shared" si="15"/>
        <v>0</v>
      </c>
      <c r="AQ51" s="36">
        <f t="shared" si="15"/>
        <v>0</v>
      </c>
      <c r="AR51" s="36">
        <f t="shared" si="15"/>
        <v>0</v>
      </c>
      <c r="AS51" s="36">
        <f t="shared" si="15"/>
        <v>0</v>
      </c>
      <c r="AT51" s="36">
        <f t="shared" si="15"/>
        <v>0</v>
      </c>
      <c r="AU51" s="36">
        <f t="shared" si="15"/>
        <v>0</v>
      </c>
      <c r="AV51" s="36">
        <f t="shared" si="15"/>
        <v>0</v>
      </c>
      <c r="AW51" s="36">
        <f t="shared" si="15"/>
        <v>0</v>
      </c>
      <c r="AX51" s="36">
        <f t="shared" si="15"/>
        <v>0</v>
      </c>
      <c r="AY51" s="36">
        <f t="shared" si="15"/>
        <v>0</v>
      </c>
      <c r="AZ51" s="36">
        <f t="shared" si="15"/>
        <v>0</v>
      </c>
      <c r="BA51" s="36">
        <f t="shared" si="15"/>
        <v>0</v>
      </c>
      <c r="BB51" s="36">
        <f t="shared" si="15"/>
        <v>0</v>
      </c>
      <c r="BC51" s="36">
        <f t="shared" si="15"/>
        <v>0</v>
      </c>
      <c r="BD51" s="36">
        <f t="shared" si="15"/>
        <v>0</v>
      </c>
      <c r="BE51" s="36">
        <f t="shared" si="15"/>
        <v>0</v>
      </c>
      <c r="BF51" s="36">
        <f t="shared" si="15"/>
        <v>0</v>
      </c>
      <c r="BG51" s="36">
        <f t="shared" si="15"/>
        <v>0</v>
      </c>
      <c r="BH51" s="36">
        <f t="shared" si="15"/>
        <v>0</v>
      </c>
      <c r="BI51" s="36">
        <f t="shared" si="15"/>
        <v>0</v>
      </c>
      <c r="BJ51" s="36">
        <f t="shared" si="15"/>
        <v>0</v>
      </c>
      <c r="BK51" s="39">
        <f>SUM(BK50)</f>
        <v>0</v>
      </c>
    </row>
    <row r="52" spans="1:63" ht="2.25" customHeight="1">
      <c r="A52" s="17"/>
      <c r="B52" s="25"/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5"/>
    </row>
    <row r="53" spans="1:63">
      <c r="A53" s="17" t="s">
        <v>4</v>
      </c>
      <c r="B53" s="24" t="s">
        <v>9</v>
      </c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5"/>
    </row>
    <row r="54" spans="1:63">
      <c r="A54" s="17" t="s">
        <v>80</v>
      </c>
      <c r="B54" s="25" t="s">
        <v>20</v>
      </c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5"/>
    </row>
    <row r="55" spans="1:63">
      <c r="A55" s="17"/>
      <c r="B55" s="34" t="s">
        <v>123</v>
      </c>
      <c r="C55" s="40">
        <v>0</v>
      </c>
      <c r="D55" s="40">
        <v>54.727499999999999</v>
      </c>
      <c r="E55" s="40">
        <v>0</v>
      </c>
      <c r="F55" s="40">
        <v>0</v>
      </c>
      <c r="G55" s="40">
        <v>0</v>
      </c>
      <c r="H55" s="40">
        <v>16.8642</v>
      </c>
      <c r="I55" s="40">
        <v>0.90559999999999996</v>
      </c>
      <c r="J55" s="40">
        <v>0</v>
      </c>
      <c r="K55" s="40">
        <v>0</v>
      </c>
      <c r="L55" s="40">
        <v>9.5111000000000008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10.4336</v>
      </c>
      <c r="S55" s="40">
        <v>0.23169999999999999</v>
      </c>
      <c r="T55" s="40">
        <v>0</v>
      </c>
      <c r="U55" s="40">
        <v>0</v>
      </c>
      <c r="V55" s="40">
        <v>2.8935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95.567200000000014</v>
      </c>
    </row>
    <row r="56" spans="1:63">
      <c r="A56" s="17"/>
      <c r="B56" s="26" t="s">
        <v>89</v>
      </c>
      <c r="C56" s="36">
        <f>SUM(C55)</f>
        <v>0</v>
      </c>
      <c r="D56" s="36">
        <f t="shared" ref="D56:BJ56" si="16">SUM(D55)</f>
        <v>54.727499999999999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16.8642</v>
      </c>
      <c r="I56" s="36">
        <f t="shared" si="16"/>
        <v>0.90559999999999996</v>
      </c>
      <c r="J56" s="36">
        <f t="shared" si="16"/>
        <v>0</v>
      </c>
      <c r="K56" s="36">
        <f t="shared" si="16"/>
        <v>0</v>
      </c>
      <c r="L56" s="36">
        <f t="shared" si="16"/>
        <v>9.5111000000000008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10.4336</v>
      </c>
      <c r="S56" s="36">
        <f t="shared" si="16"/>
        <v>0.23169999999999999</v>
      </c>
      <c r="T56" s="36">
        <f t="shared" si="16"/>
        <v>0</v>
      </c>
      <c r="U56" s="36">
        <f t="shared" si="16"/>
        <v>0</v>
      </c>
      <c r="V56" s="36">
        <f t="shared" si="16"/>
        <v>2.8935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95.567200000000014</v>
      </c>
    </row>
    <row r="57" spans="1:63">
      <c r="A57" s="17" t="s">
        <v>81</v>
      </c>
      <c r="B57" s="25" t="s">
        <v>21</v>
      </c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5"/>
    </row>
    <row r="58" spans="1:63">
      <c r="A58" s="17"/>
      <c r="B58" s="26" t="s">
        <v>40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3">
      <c r="A59" s="17"/>
      <c r="B59" s="26" t="s">
        <v>90</v>
      </c>
      <c r="C59" s="36">
        <f t="shared" ref="C59:BJ59" si="17">SUM(C58)</f>
        <v>0</v>
      </c>
      <c r="D59" s="36">
        <f t="shared" si="17"/>
        <v>0</v>
      </c>
      <c r="E59" s="36">
        <f t="shared" si="17"/>
        <v>0</v>
      </c>
      <c r="F59" s="36">
        <f t="shared" si="17"/>
        <v>0</v>
      </c>
      <c r="G59" s="36">
        <f t="shared" si="17"/>
        <v>0</v>
      </c>
      <c r="H59" s="36">
        <f t="shared" si="17"/>
        <v>0</v>
      </c>
      <c r="I59" s="36">
        <f t="shared" si="17"/>
        <v>0</v>
      </c>
      <c r="J59" s="36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6">
        <f t="shared" si="17"/>
        <v>0</v>
      </c>
      <c r="W59" s="36">
        <f t="shared" si="17"/>
        <v>0</v>
      </c>
      <c r="X59" s="36">
        <f t="shared" si="17"/>
        <v>0</v>
      </c>
      <c r="Y59" s="36">
        <f t="shared" si="17"/>
        <v>0</v>
      </c>
      <c r="Z59" s="36">
        <f t="shared" si="17"/>
        <v>0</v>
      </c>
      <c r="AA59" s="36">
        <f t="shared" si="17"/>
        <v>0</v>
      </c>
      <c r="AB59" s="36">
        <f t="shared" si="17"/>
        <v>0</v>
      </c>
      <c r="AC59" s="36">
        <f t="shared" si="17"/>
        <v>0</v>
      </c>
      <c r="AD59" s="36">
        <f t="shared" si="17"/>
        <v>0</v>
      </c>
      <c r="AE59" s="36">
        <f t="shared" si="17"/>
        <v>0</v>
      </c>
      <c r="AF59" s="36">
        <f t="shared" si="17"/>
        <v>0</v>
      </c>
      <c r="AG59" s="36">
        <f t="shared" si="17"/>
        <v>0</v>
      </c>
      <c r="AH59" s="36">
        <f t="shared" si="17"/>
        <v>0</v>
      </c>
      <c r="AI59" s="36">
        <f t="shared" si="17"/>
        <v>0</v>
      </c>
      <c r="AJ59" s="36">
        <f t="shared" si="17"/>
        <v>0</v>
      </c>
      <c r="AK59" s="36">
        <f t="shared" si="17"/>
        <v>0</v>
      </c>
      <c r="AL59" s="36">
        <f t="shared" si="17"/>
        <v>0</v>
      </c>
      <c r="AM59" s="36">
        <f t="shared" si="17"/>
        <v>0</v>
      </c>
      <c r="AN59" s="36">
        <f t="shared" si="17"/>
        <v>0</v>
      </c>
      <c r="AO59" s="36">
        <f t="shared" si="17"/>
        <v>0</v>
      </c>
      <c r="AP59" s="36">
        <f t="shared" si="17"/>
        <v>0</v>
      </c>
      <c r="AQ59" s="36">
        <f t="shared" si="17"/>
        <v>0</v>
      </c>
      <c r="AR59" s="36">
        <f t="shared" si="17"/>
        <v>0</v>
      </c>
      <c r="AS59" s="36">
        <f t="shared" si="17"/>
        <v>0</v>
      </c>
      <c r="AT59" s="36">
        <f t="shared" si="17"/>
        <v>0</v>
      </c>
      <c r="AU59" s="36">
        <f t="shared" si="17"/>
        <v>0</v>
      </c>
      <c r="AV59" s="36">
        <f t="shared" si="17"/>
        <v>0</v>
      </c>
      <c r="AW59" s="36">
        <f t="shared" si="17"/>
        <v>0</v>
      </c>
      <c r="AX59" s="36">
        <f t="shared" si="17"/>
        <v>0</v>
      </c>
      <c r="AY59" s="36">
        <f t="shared" si="17"/>
        <v>0</v>
      </c>
      <c r="AZ59" s="36">
        <f t="shared" si="17"/>
        <v>0</v>
      </c>
      <c r="BA59" s="36">
        <f t="shared" si="17"/>
        <v>0</v>
      </c>
      <c r="BB59" s="36">
        <f t="shared" si="17"/>
        <v>0</v>
      </c>
      <c r="BC59" s="36">
        <f t="shared" si="17"/>
        <v>0</v>
      </c>
      <c r="BD59" s="36">
        <f t="shared" si="17"/>
        <v>0</v>
      </c>
      <c r="BE59" s="36">
        <f t="shared" si="17"/>
        <v>0</v>
      </c>
      <c r="BF59" s="36">
        <f t="shared" si="17"/>
        <v>0</v>
      </c>
      <c r="BG59" s="36">
        <f t="shared" si="17"/>
        <v>0</v>
      </c>
      <c r="BH59" s="36">
        <f t="shared" si="17"/>
        <v>0</v>
      </c>
      <c r="BI59" s="36">
        <f t="shared" si="17"/>
        <v>0</v>
      </c>
      <c r="BJ59" s="36">
        <f t="shared" si="17"/>
        <v>0</v>
      </c>
      <c r="BK59" s="39">
        <f>SUM(BK58)</f>
        <v>0</v>
      </c>
    </row>
    <row r="60" spans="1:63">
      <c r="A60" s="17"/>
      <c r="B60" s="27" t="s">
        <v>88</v>
      </c>
      <c r="C60" s="38">
        <f>C59+C56</f>
        <v>0</v>
      </c>
      <c r="D60" s="38">
        <f t="shared" ref="D60:BJ60" si="18">D59+D56</f>
        <v>54.727499999999999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16.8642</v>
      </c>
      <c r="I60" s="38">
        <f t="shared" si="18"/>
        <v>0.90559999999999996</v>
      </c>
      <c r="J60" s="38">
        <f t="shared" si="18"/>
        <v>0</v>
      </c>
      <c r="K60" s="38">
        <f t="shared" si="18"/>
        <v>0</v>
      </c>
      <c r="L60" s="38">
        <f t="shared" si="18"/>
        <v>9.5111000000000008</v>
      </c>
      <c r="M60" s="38">
        <f t="shared" si="18"/>
        <v>0</v>
      </c>
      <c r="N60" s="38">
        <f t="shared" si="18"/>
        <v>0</v>
      </c>
      <c r="O60" s="38">
        <f t="shared" si="18"/>
        <v>0</v>
      </c>
      <c r="P60" s="38">
        <f t="shared" si="18"/>
        <v>0</v>
      </c>
      <c r="Q60" s="38">
        <f t="shared" si="18"/>
        <v>0</v>
      </c>
      <c r="R60" s="38">
        <f t="shared" si="18"/>
        <v>10.4336</v>
      </c>
      <c r="S60" s="38">
        <f t="shared" si="18"/>
        <v>0.23169999999999999</v>
      </c>
      <c r="T60" s="38">
        <f t="shared" si="18"/>
        <v>0</v>
      </c>
      <c r="U60" s="38">
        <f t="shared" si="18"/>
        <v>0</v>
      </c>
      <c r="V60" s="38">
        <f t="shared" si="18"/>
        <v>2.8935</v>
      </c>
      <c r="W60" s="38">
        <f t="shared" si="18"/>
        <v>0</v>
      </c>
      <c r="X60" s="38">
        <f t="shared" si="18"/>
        <v>0</v>
      </c>
      <c r="Y60" s="38">
        <f t="shared" si="18"/>
        <v>0</v>
      </c>
      <c r="Z60" s="38">
        <f t="shared" si="18"/>
        <v>0</v>
      </c>
      <c r="AA60" s="38">
        <f t="shared" si="18"/>
        <v>0</v>
      </c>
      <c r="AB60" s="38">
        <f t="shared" si="18"/>
        <v>0</v>
      </c>
      <c r="AC60" s="38">
        <f t="shared" si="18"/>
        <v>0</v>
      </c>
      <c r="AD60" s="38">
        <f t="shared" si="18"/>
        <v>0</v>
      </c>
      <c r="AE60" s="38">
        <f t="shared" si="18"/>
        <v>0</v>
      </c>
      <c r="AF60" s="38">
        <f t="shared" si="18"/>
        <v>0</v>
      </c>
      <c r="AG60" s="38">
        <f t="shared" si="18"/>
        <v>0</v>
      </c>
      <c r="AH60" s="38">
        <f t="shared" si="18"/>
        <v>0</v>
      </c>
      <c r="AI60" s="38">
        <f t="shared" si="18"/>
        <v>0</v>
      </c>
      <c r="AJ60" s="38">
        <f t="shared" si="18"/>
        <v>0</v>
      </c>
      <c r="AK60" s="38">
        <f t="shared" si="18"/>
        <v>0</v>
      </c>
      <c r="AL60" s="38">
        <f t="shared" si="18"/>
        <v>0</v>
      </c>
      <c r="AM60" s="38">
        <f t="shared" si="18"/>
        <v>0</v>
      </c>
      <c r="AN60" s="38">
        <f t="shared" si="18"/>
        <v>0</v>
      </c>
      <c r="AO60" s="38">
        <f t="shared" si="18"/>
        <v>0</v>
      </c>
      <c r="AP60" s="38">
        <f t="shared" si="18"/>
        <v>0</v>
      </c>
      <c r="AQ60" s="38">
        <f t="shared" si="18"/>
        <v>0</v>
      </c>
      <c r="AR60" s="38">
        <f t="shared" si="18"/>
        <v>0</v>
      </c>
      <c r="AS60" s="38">
        <f t="shared" si="18"/>
        <v>0</v>
      </c>
      <c r="AT60" s="38">
        <f t="shared" si="18"/>
        <v>0</v>
      </c>
      <c r="AU60" s="38">
        <f t="shared" si="18"/>
        <v>0</v>
      </c>
      <c r="AV60" s="38">
        <f t="shared" si="18"/>
        <v>0</v>
      </c>
      <c r="AW60" s="38">
        <f t="shared" si="18"/>
        <v>0</v>
      </c>
      <c r="AX60" s="38">
        <f t="shared" si="18"/>
        <v>0</v>
      </c>
      <c r="AY60" s="38">
        <f t="shared" si="18"/>
        <v>0</v>
      </c>
      <c r="AZ60" s="38">
        <f t="shared" si="18"/>
        <v>0</v>
      </c>
      <c r="BA60" s="38">
        <f t="shared" si="18"/>
        <v>0</v>
      </c>
      <c r="BB60" s="38">
        <f t="shared" si="18"/>
        <v>0</v>
      </c>
      <c r="BC60" s="38">
        <f t="shared" si="18"/>
        <v>0</v>
      </c>
      <c r="BD60" s="38">
        <f t="shared" si="18"/>
        <v>0</v>
      </c>
      <c r="BE60" s="38">
        <f t="shared" si="18"/>
        <v>0</v>
      </c>
      <c r="BF60" s="38">
        <f t="shared" si="18"/>
        <v>0</v>
      </c>
      <c r="BG60" s="38">
        <f t="shared" si="18"/>
        <v>0</v>
      </c>
      <c r="BH60" s="38">
        <f t="shared" si="18"/>
        <v>0</v>
      </c>
      <c r="BI60" s="38">
        <f t="shared" si="18"/>
        <v>0</v>
      </c>
      <c r="BJ60" s="38">
        <f t="shared" si="18"/>
        <v>0</v>
      </c>
      <c r="BK60" s="38">
        <f>BK59+BK56</f>
        <v>95.567200000000014</v>
      </c>
    </row>
    <row r="61" spans="1:63" ht="4.5" customHeight="1">
      <c r="A61" s="17"/>
      <c r="B61" s="25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3">
      <c r="A62" s="17" t="s">
        <v>22</v>
      </c>
      <c r="B62" s="24" t="s">
        <v>23</v>
      </c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5"/>
    </row>
    <row r="63" spans="1:63">
      <c r="A63" s="17" t="s">
        <v>80</v>
      </c>
      <c r="B63" s="25" t="s">
        <v>24</v>
      </c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5"/>
    </row>
    <row r="64" spans="1:63">
      <c r="A64" s="17"/>
      <c r="B64" s="26" t="s">
        <v>40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>
      <c r="A65" s="17"/>
      <c r="B65" s="27" t="s">
        <v>87</v>
      </c>
      <c r="C65" s="36">
        <f t="shared" ref="C65:BJ65" si="19">SUM(C64)</f>
        <v>0</v>
      </c>
      <c r="D65" s="36">
        <f t="shared" si="19"/>
        <v>0</v>
      </c>
      <c r="E65" s="36">
        <f t="shared" si="19"/>
        <v>0</v>
      </c>
      <c r="F65" s="36">
        <f t="shared" si="19"/>
        <v>0</v>
      </c>
      <c r="G65" s="36">
        <f t="shared" si="19"/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U65" s="36">
        <f t="shared" si="19"/>
        <v>0</v>
      </c>
      <c r="V65" s="36">
        <f t="shared" si="19"/>
        <v>0</v>
      </c>
      <c r="W65" s="36">
        <f t="shared" si="19"/>
        <v>0</v>
      </c>
      <c r="X65" s="36">
        <f t="shared" si="19"/>
        <v>0</v>
      </c>
      <c r="Y65" s="36">
        <f t="shared" si="19"/>
        <v>0</v>
      </c>
      <c r="Z65" s="36">
        <f t="shared" si="19"/>
        <v>0</v>
      </c>
      <c r="AA65" s="36">
        <f t="shared" si="19"/>
        <v>0</v>
      </c>
      <c r="AB65" s="36">
        <f t="shared" si="19"/>
        <v>0</v>
      </c>
      <c r="AC65" s="36">
        <f t="shared" si="19"/>
        <v>0</v>
      </c>
      <c r="AD65" s="36">
        <f t="shared" si="19"/>
        <v>0</v>
      </c>
      <c r="AE65" s="36">
        <f t="shared" si="19"/>
        <v>0</v>
      </c>
      <c r="AF65" s="36">
        <f t="shared" si="19"/>
        <v>0</v>
      </c>
      <c r="AG65" s="36">
        <f t="shared" si="19"/>
        <v>0</v>
      </c>
      <c r="AH65" s="36">
        <f t="shared" si="19"/>
        <v>0</v>
      </c>
      <c r="AI65" s="36">
        <f t="shared" si="19"/>
        <v>0</v>
      </c>
      <c r="AJ65" s="36">
        <f t="shared" si="19"/>
        <v>0</v>
      </c>
      <c r="AK65" s="36">
        <f t="shared" si="19"/>
        <v>0</v>
      </c>
      <c r="AL65" s="36">
        <f t="shared" si="19"/>
        <v>0</v>
      </c>
      <c r="AM65" s="36">
        <f t="shared" si="19"/>
        <v>0</v>
      </c>
      <c r="AN65" s="36">
        <f t="shared" si="19"/>
        <v>0</v>
      </c>
      <c r="AO65" s="36">
        <f t="shared" si="19"/>
        <v>0</v>
      </c>
      <c r="AP65" s="36">
        <f t="shared" si="19"/>
        <v>0</v>
      </c>
      <c r="AQ65" s="36">
        <f t="shared" si="19"/>
        <v>0</v>
      </c>
      <c r="AR65" s="36">
        <f t="shared" si="19"/>
        <v>0</v>
      </c>
      <c r="AS65" s="36">
        <f t="shared" si="19"/>
        <v>0</v>
      </c>
      <c r="AT65" s="36">
        <f t="shared" si="19"/>
        <v>0</v>
      </c>
      <c r="AU65" s="36">
        <f t="shared" si="19"/>
        <v>0</v>
      </c>
      <c r="AV65" s="36">
        <f t="shared" si="19"/>
        <v>0</v>
      </c>
      <c r="AW65" s="36">
        <f t="shared" si="19"/>
        <v>0</v>
      </c>
      <c r="AX65" s="36">
        <f t="shared" si="19"/>
        <v>0</v>
      </c>
      <c r="AY65" s="36">
        <f t="shared" si="19"/>
        <v>0</v>
      </c>
      <c r="AZ65" s="36">
        <f t="shared" si="19"/>
        <v>0</v>
      </c>
      <c r="BA65" s="36">
        <f t="shared" si="19"/>
        <v>0</v>
      </c>
      <c r="BB65" s="36">
        <f t="shared" si="19"/>
        <v>0</v>
      </c>
      <c r="BC65" s="36">
        <f t="shared" si="19"/>
        <v>0</v>
      </c>
      <c r="BD65" s="36">
        <f t="shared" si="19"/>
        <v>0</v>
      </c>
      <c r="BE65" s="36">
        <f t="shared" si="19"/>
        <v>0</v>
      </c>
      <c r="BF65" s="36">
        <f t="shared" si="19"/>
        <v>0</v>
      </c>
      <c r="BG65" s="36">
        <f t="shared" si="19"/>
        <v>0</v>
      </c>
      <c r="BH65" s="36">
        <f t="shared" si="19"/>
        <v>0</v>
      </c>
      <c r="BI65" s="36">
        <f t="shared" si="19"/>
        <v>0</v>
      </c>
      <c r="BJ65" s="36">
        <f t="shared" si="19"/>
        <v>0</v>
      </c>
      <c r="BK65" s="39">
        <f>SUM(BK64)</f>
        <v>0</v>
      </c>
    </row>
    <row r="66" spans="1:63" ht="4.5" customHeight="1">
      <c r="A66" s="17"/>
      <c r="B66" s="29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5"/>
    </row>
    <row r="67" spans="1:63">
      <c r="A67" s="17"/>
      <c r="B67" s="30" t="s">
        <v>103</v>
      </c>
      <c r="C67" s="44">
        <f t="shared" ref="C67:AH67" si="20">C34+C46+C51+C60+C65</f>
        <v>0</v>
      </c>
      <c r="D67" s="44">
        <f t="shared" si="20"/>
        <v>163.72385323335399</v>
      </c>
      <c r="E67" s="44">
        <f t="shared" si="20"/>
        <v>687.31986322077387</v>
      </c>
      <c r="F67" s="44">
        <f t="shared" si="20"/>
        <v>0</v>
      </c>
      <c r="G67" s="44">
        <f t="shared" si="20"/>
        <v>0</v>
      </c>
      <c r="H67" s="44">
        <f t="shared" si="20"/>
        <v>39.637562100906806</v>
      </c>
      <c r="I67" s="44">
        <f t="shared" si="20"/>
        <v>2020.9231507991749</v>
      </c>
      <c r="J67" s="44">
        <f t="shared" si="20"/>
        <v>708.08774451209547</v>
      </c>
      <c r="K67" s="44">
        <f t="shared" si="20"/>
        <v>0</v>
      </c>
      <c r="L67" s="44">
        <f t="shared" si="20"/>
        <v>66.536183136120101</v>
      </c>
      <c r="M67" s="44">
        <f t="shared" si="20"/>
        <v>0</v>
      </c>
      <c r="N67" s="44">
        <f t="shared" si="20"/>
        <v>0</v>
      </c>
      <c r="O67" s="44">
        <f t="shared" si="20"/>
        <v>0</v>
      </c>
      <c r="P67" s="44">
        <f t="shared" si="20"/>
        <v>0</v>
      </c>
      <c r="Q67" s="44">
        <f t="shared" si="20"/>
        <v>0</v>
      </c>
      <c r="R67" s="44">
        <f t="shared" si="20"/>
        <v>23.559236618182197</v>
      </c>
      <c r="S67" s="44">
        <f t="shared" si="20"/>
        <v>350.0559730367396</v>
      </c>
      <c r="T67" s="44">
        <f t="shared" si="20"/>
        <v>268.55802494273979</v>
      </c>
      <c r="U67" s="44">
        <f t="shared" si="20"/>
        <v>0</v>
      </c>
      <c r="V67" s="44">
        <f t="shared" si="20"/>
        <v>21.676937366285902</v>
      </c>
      <c r="W67" s="44">
        <f t="shared" si="20"/>
        <v>0</v>
      </c>
      <c r="X67" s="44">
        <f t="shared" si="20"/>
        <v>0</v>
      </c>
      <c r="Y67" s="44">
        <f t="shared" si="20"/>
        <v>0</v>
      </c>
      <c r="Z67" s="44">
        <f t="shared" si="20"/>
        <v>0</v>
      </c>
      <c r="AA67" s="44">
        <f t="shared" si="20"/>
        <v>0</v>
      </c>
      <c r="AB67" s="44">
        <f t="shared" si="20"/>
        <v>161.56800673058714</v>
      </c>
      <c r="AC67" s="44">
        <f t="shared" si="20"/>
        <v>135.59877933134558</v>
      </c>
      <c r="AD67" s="44">
        <f t="shared" si="20"/>
        <v>71.53288969893481</v>
      </c>
      <c r="AE67" s="44">
        <f t="shared" si="20"/>
        <v>0</v>
      </c>
      <c r="AF67" s="44">
        <f t="shared" si="20"/>
        <v>278.41431078359426</v>
      </c>
      <c r="AG67" s="44">
        <f t="shared" si="20"/>
        <v>0</v>
      </c>
      <c r="AH67" s="44">
        <f t="shared" si="20"/>
        <v>0</v>
      </c>
      <c r="AI67" s="44">
        <f t="shared" ref="AI67:BK67" si="21">AI34+AI46+AI51+AI60+AI65</f>
        <v>0</v>
      </c>
      <c r="AJ67" s="44">
        <f t="shared" si="21"/>
        <v>0</v>
      </c>
      <c r="AK67" s="44">
        <f t="shared" si="21"/>
        <v>0</v>
      </c>
      <c r="AL67" s="44">
        <f t="shared" si="21"/>
        <v>205.32734399529272</v>
      </c>
      <c r="AM67" s="44">
        <f t="shared" si="21"/>
        <v>121.84636336823755</v>
      </c>
      <c r="AN67" s="44">
        <f t="shared" si="21"/>
        <v>362.0186359014499</v>
      </c>
      <c r="AO67" s="44">
        <f t="shared" si="21"/>
        <v>0</v>
      </c>
      <c r="AP67" s="44">
        <f t="shared" si="21"/>
        <v>130.77166808746222</v>
      </c>
      <c r="AQ67" s="44">
        <f t="shared" si="21"/>
        <v>0</v>
      </c>
      <c r="AR67" s="44">
        <f t="shared" si="21"/>
        <v>0</v>
      </c>
      <c r="AS67" s="44">
        <f t="shared" si="21"/>
        <v>0</v>
      </c>
      <c r="AT67" s="44">
        <f t="shared" si="21"/>
        <v>0</v>
      </c>
      <c r="AU67" s="44">
        <f t="shared" si="21"/>
        <v>0</v>
      </c>
      <c r="AV67" s="44">
        <f t="shared" si="21"/>
        <v>548.01427642369049</v>
      </c>
      <c r="AW67" s="44">
        <f t="shared" si="21"/>
        <v>447.88776541085076</v>
      </c>
      <c r="AX67" s="44">
        <f t="shared" si="21"/>
        <v>159.7058002087735</v>
      </c>
      <c r="AY67" s="44">
        <f t="shared" si="21"/>
        <v>0</v>
      </c>
      <c r="AZ67" s="44">
        <f t="shared" si="21"/>
        <v>649.47532459658282</v>
      </c>
      <c r="BA67" s="44">
        <f t="shared" si="21"/>
        <v>0</v>
      </c>
      <c r="BB67" s="44">
        <f t="shared" si="21"/>
        <v>0</v>
      </c>
      <c r="BC67" s="44">
        <f t="shared" si="21"/>
        <v>0</v>
      </c>
      <c r="BD67" s="44">
        <f t="shared" si="21"/>
        <v>0</v>
      </c>
      <c r="BE67" s="44">
        <f t="shared" si="21"/>
        <v>0</v>
      </c>
      <c r="BF67" s="44">
        <f t="shared" si="21"/>
        <v>120.6014949117247</v>
      </c>
      <c r="BG67" s="44">
        <f t="shared" si="21"/>
        <v>86.144915830996496</v>
      </c>
      <c r="BH67" s="44">
        <f t="shared" si="21"/>
        <v>102.02251205554677</v>
      </c>
      <c r="BI67" s="44">
        <f t="shared" si="21"/>
        <v>0</v>
      </c>
      <c r="BJ67" s="44">
        <f t="shared" si="21"/>
        <v>54.404966383044396</v>
      </c>
      <c r="BK67" s="44">
        <f t="shared" si="21"/>
        <v>7985.4135826844858</v>
      </c>
    </row>
    <row r="68" spans="1:63" ht="4.5" customHeight="1">
      <c r="A68" s="17"/>
      <c r="B68" s="30"/>
      <c r="C68" s="77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78"/>
    </row>
    <row r="69" spans="1:63" ht="14.25" customHeight="1">
      <c r="A69" s="17" t="s">
        <v>5</v>
      </c>
      <c r="B69" s="31" t="s">
        <v>26</v>
      </c>
      <c r="C69" s="77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78"/>
    </row>
    <row r="70" spans="1:63">
      <c r="A70" s="17"/>
      <c r="B70" s="34" t="s">
        <v>124</v>
      </c>
      <c r="C70" s="40">
        <v>0</v>
      </c>
      <c r="D70" s="40">
        <v>0.58295159996769996</v>
      </c>
      <c r="E70" s="40">
        <v>0</v>
      </c>
      <c r="F70" s="40">
        <v>0</v>
      </c>
      <c r="G70" s="40">
        <v>0</v>
      </c>
      <c r="H70" s="40">
        <v>0.30561677686980004</v>
      </c>
      <c r="I70" s="40">
        <v>0</v>
      </c>
      <c r="J70" s="40">
        <v>0</v>
      </c>
      <c r="K70" s="40">
        <v>0</v>
      </c>
      <c r="L70" s="40">
        <v>0.24699124429020003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0.24002626980339997</v>
      </c>
      <c r="S70" s="40">
        <v>0</v>
      </c>
      <c r="T70" s="40">
        <v>0</v>
      </c>
      <c r="U70" s="40">
        <v>0</v>
      </c>
      <c r="V70" s="40">
        <v>4.0921865483000003E-3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18.623020871667901</v>
      </c>
      <c r="AC70" s="40">
        <v>8.8646819935299992E-2</v>
      </c>
      <c r="AD70" s="40">
        <v>0</v>
      </c>
      <c r="AE70" s="40">
        <v>0</v>
      </c>
      <c r="AF70" s="40">
        <v>2.1899003935475001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21.153006090174511</v>
      </c>
      <c r="AM70" s="40">
        <v>0.1760502257737</v>
      </c>
      <c r="AN70" s="40">
        <v>0</v>
      </c>
      <c r="AO70" s="40">
        <v>0</v>
      </c>
      <c r="AP70" s="40">
        <v>1.0323422590633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5.278209389462897</v>
      </c>
      <c r="AW70" s="40">
        <v>4.3876474257999995E-2</v>
      </c>
      <c r="AX70" s="40">
        <v>0</v>
      </c>
      <c r="AY70" s="40">
        <v>0</v>
      </c>
      <c r="AZ70" s="40">
        <v>0.96145207528949994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3.248008809103399</v>
      </c>
      <c r="BG70" s="40">
        <v>0</v>
      </c>
      <c r="BH70" s="40">
        <v>0</v>
      </c>
      <c r="BI70" s="40">
        <v>0</v>
      </c>
      <c r="BJ70" s="40">
        <v>9.2189247225800006E-2</v>
      </c>
      <c r="BK70" s="39">
        <f>SUM(C70:BJ70)</f>
        <v>54.266380732981197</v>
      </c>
    </row>
    <row r="71" spans="1:63" ht="13.8" thickBot="1">
      <c r="A71" s="32"/>
      <c r="B71" s="27" t="s">
        <v>87</v>
      </c>
      <c r="C71" s="36">
        <f t="shared" ref="C71:BJ71" si="22">SUM(C70)</f>
        <v>0</v>
      </c>
      <c r="D71" s="36">
        <f t="shared" si="22"/>
        <v>0.58295159996769996</v>
      </c>
      <c r="E71" s="36">
        <f t="shared" si="22"/>
        <v>0</v>
      </c>
      <c r="F71" s="36">
        <f t="shared" si="22"/>
        <v>0</v>
      </c>
      <c r="G71" s="36">
        <f t="shared" si="22"/>
        <v>0</v>
      </c>
      <c r="H71" s="36">
        <f t="shared" si="22"/>
        <v>0.30561677686980004</v>
      </c>
      <c r="I71" s="36">
        <f t="shared" si="22"/>
        <v>0</v>
      </c>
      <c r="J71" s="36">
        <f t="shared" si="22"/>
        <v>0</v>
      </c>
      <c r="K71" s="36">
        <f t="shared" si="22"/>
        <v>0</v>
      </c>
      <c r="L71" s="36">
        <f t="shared" si="22"/>
        <v>0.24699124429020003</v>
      </c>
      <c r="M71" s="36">
        <f t="shared" si="22"/>
        <v>0</v>
      </c>
      <c r="N71" s="36">
        <f t="shared" si="22"/>
        <v>0</v>
      </c>
      <c r="O71" s="36">
        <f t="shared" si="22"/>
        <v>0</v>
      </c>
      <c r="P71" s="36">
        <f t="shared" si="22"/>
        <v>0</v>
      </c>
      <c r="Q71" s="36">
        <f t="shared" si="22"/>
        <v>0</v>
      </c>
      <c r="R71" s="36">
        <f t="shared" si="22"/>
        <v>0.24002626980339997</v>
      </c>
      <c r="S71" s="36">
        <f t="shared" si="22"/>
        <v>0</v>
      </c>
      <c r="T71" s="36">
        <f t="shared" si="22"/>
        <v>0</v>
      </c>
      <c r="U71" s="36">
        <f t="shared" si="22"/>
        <v>0</v>
      </c>
      <c r="V71" s="36">
        <f t="shared" si="22"/>
        <v>4.0921865483000003E-3</v>
      </c>
      <c r="W71" s="36">
        <f t="shared" si="22"/>
        <v>0</v>
      </c>
      <c r="X71" s="36">
        <f t="shared" si="22"/>
        <v>0</v>
      </c>
      <c r="Y71" s="36">
        <f t="shared" si="22"/>
        <v>0</v>
      </c>
      <c r="Z71" s="36">
        <f t="shared" si="22"/>
        <v>0</v>
      </c>
      <c r="AA71" s="36">
        <f t="shared" si="22"/>
        <v>0</v>
      </c>
      <c r="AB71" s="36">
        <f t="shared" si="22"/>
        <v>18.623020871667901</v>
      </c>
      <c r="AC71" s="36">
        <f t="shared" si="22"/>
        <v>8.8646819935299992E-2</v>
      </c>
      <c r="AD71" s="36">
        <f t="shared" si="22"/>
        <v>0</v>
      </c>
      <c r="AE71" s="36">
        <f t="shared" si="22"/>
        <v>0</v>
      </c>
      <c r="AF71" s="36">
        <f t="shared" si="22"/>
        <v>2.1899003935475001</v>
      </c>
      <c r="AG71" s="36">
        <f t="shared" si="22"/>
        <v>0</v>
      </c>
      <c r="AH71" s="36">
        <f t="shared" si="22"/>
        <v>0</v>
      </c>
      <c r="AI71" s="36">
        <f t="shared" si="22"/>
        <v>0</v>
      </c>
      <c r="AJ71" s="36">
        <f t="shared" si="22"/>
        <v>0</v>
      </c>
      <c r="AK71" s="36">
        <f t="shared" si="22"/>
        <v>0</v>
      </c>
      <c r="AL71" s="36">
        <f t="shared" si="22"/>
        <v>21.153006090174511</v>
      </c>
      <c r="AM71" s="36">
        <f t="shared" si="22"/>
        <v>0.1760502257737</v>
      </c>
      <c r="AN71" s="36">
        <f t="shared" si="22"/>
        <v>0</v>
      </c>
      <c r="AO71" s="36">
        <f t="shared" si="22"/>
        <v>0</v>
      </c>
      <c r="AP71" s="36">
        <f t="shared" si="22"/>
        <v>1.0323422590633</v>
      </c>
      <c r="AQ71" s="36">
        <f t="shared" si="22"/>
        <v>0</v>
      </c>
      <c r="AR71" s="36">
        <f t="shared" si="22"/>
        <v>0</v>
      </c>
      <c r="AS71" s="36">
        <f t="shared" si="22"/>
        <v>0</v>
      </c>
      <c r="AT71" s="36">
        <f t="shared" si="22"/>
        <v>0</v>
      </c>
      <c r="AU71" s="36">
        <f t="shared" si="22"/>
        <v>0</v>
      </c>
      <c r="AV71" s="36">
        <f t="shared" si="22"/>
        <v>5.278209389462897</v>
      </c>
      <c r="AW71" s="36">
        <f t="shared" si="22"/>
        <v>4.3876474257999995E-2</v>
      </c>
      <c r="AX71" s="36">
        <f t="shared" si="22"/>
        <v>0</v>
      </c>
      <c r="AY71" s="36">
        <f t="shared" si="22"/>
        <v>0</v>
      </c>
      <c r="AZ71" s="36">
        <f t="shared" si="22"/>
        <v>0.96145207528949994</v>
      </c>
      <c r="BA71" s="36">
        <f t="shared" si="22"/>
        <v>0</v>
      </c>
      <c r="BB71" s="36">
        <f t="shared" si="22"/>
        <v>0</v>
      </c>
      <c r="BC71" s="36">
        <f t="shared" si="22"/>
        <v>0</v>
      </c>
      <c r="BD71" s="36">
        <f t="shared" si="22"/>
        <v>0</v>
      </c>
      <c r="BE71" s="36">
        <f t="shared" si="22"/>
        <v>0</v>
      </c>
      <c r="BF71" s="36">
        <f t="shared" si="22"/>
        <v>3.248008809103399</v>
      </c>
      <c r="BG71" s="36">
        <f t="shared" si="22"/>
        <v>0</v>
      </c>
      <c r="BH71" s="36">
        <f t="shared" si="22"/>
        <v>0</v>
      </c>
      <c r="BI71" s="36">
        <f t="shared" si="22"/>
        <v>0</v>
      </c>
      <c r="BJ71" s="36">
        <f t="shared" si="22"/>
        <v>9.2189247225800006E-2</v>
      </c>
      <c r="BK71" s="39">
        <f>SUM(BK70)</f>
        <v>54.266380732981197</v>
      </c>
    </row>
    <row r="72" spans="1:63" ht="6" customHeight="1">
      <c r="A72" s="5"/>
      <c r="B72" s="23"/>
    </row>
    <row r="73" spans="1:63">
      <c r="A73" s="5"/>
      <c r="B73" s="5" t="s">
        <v>29</v>
      </c>
      <c r="L73" s="18" t="s">
        <v>41</v>
      </c>
    </row>
    <row r="74" spans="1:63">
      <c r="A74" s="5"/>
      <c r="B74" s="5" t="s">
        <v>30</v>
      </c>
      <c r="L74" s="5" t="s">
        <v>33</v>
      </c>
    </row>
    <row r="75" spans="1:63">
      <c r="L75" s="5" t="s">
        <v>34</v>
      </c>
    </row>
    <row r="76" spans="1:63">
      <c r="B76" s="5" t="s">
        <v>36</v>
      </c>
      <c r="L76" s="5" t="s">
        <v>102</v>
      </c>
    </row>
    <row r="77" spans="1:63">
      <c r="B77" s="5" t="s">
        <v>37</v>
      </c>
      <c r="L77" s="5" t="s">
        <v>104</v>
      </c>
    </row>
    <row r="78" spans="1:63">
      <c r="B78" s="5"/>
      <c r="L78" s="5" t="s">
        <v>35</v>
      </c>
    </row>
    <row r="86" spans="2:2">
      <c r="B86" s="5"/>
    </row>
  </sheetData>
  <mergeCells count="49"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21:BK21"/>
    <mergeCell ref="C24:BK24"/>
    <mergeCell ref="C27:BK27"/>
    <mergeCell ref="C49:BK49"/>
    <mergeCell ref="C48:BK48"/>
    <mergeCell ref="C47:BK47"/>
    <mergeCell ref="C40:BK40"/>
    <mergeCell ref="C37:BK37"/>
    <mergeCell ref="C36:BK36"/>
    <mergeCell ref="C35:BK35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7"/>
  <sheetViews>
    <sheetView workbookViewId="0"/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79" t="s">
        <v>128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>
      <c r="B3" s="79" t="s">
        <v>125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1.4853637290200001E-2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1.4853637290200001E-2</v>
      </c>
      <c r="L5" s="35">
        <v>0</v>
      </c>
    </row>
    <row r="6" spans="2:12">
      <c r="B6" s="19">
        <v>2</v>
      </c>
      <c r="C6" s="21" t="s">
        <v>44</v>
      </c>
      <c r="D6" s="40">
        <v>4.702144748257199</v>
      </c>
      <c r="E6" s="35">
        <v>1.4093990639013998</v>
      </c>
      <c r="F6" s="35">
        <v>10.142222989650602</v>
      </c>
      <c r="G6" s="35">
        <v>0</v>
      </c>
      <c r="H6" s="35">
        <v>0</v>
      </c>
      <c r="I6" s="35">
        <v>0.436</v>
      </c>
      <c r="J6" s="35">
        <v>0</v>
      </c>
      <c r="K6" s="35">
        <f t="shared" ref="K6:K41" si="0">SUM(D6:J6)</f>
        <v>16.689766801809199</v>
      </c>
      <c r="L6" s="35">
        <v>0.47864374683519995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0.1000853048383</v>
      </c>
      <c r="G7" s="35">
        <v>0</v>
      </c>
      <c r="H7" s="35">
        <v>0</v>
      </c>
      <c r="I7" s="35">
        <v>7.9000000000000008E-3</v>
      </c>
      <c r="J7" s="35">
        <v>0</v>
      </c>
      <c r="K7" s="35">
        <f t="shared" si="0"/>
        <v>0.1079853048383</v>
      </c>
      <c r="L7" s="35">
        <v>6.5425728451599996E-2</v>
      </c>
    </row>
    <row r="8" spans="2:12">
      <c r="B8" s="19">
        <v>4</v>
      </c>
      <c r="C8" s="21" t="s">
        <v>46</v>
      </c>
      <c r="D8" s="40">
        <v>110.8060675168699</v>
      </c>
      <c r="E8" s="35">
        <v>1.5217483545469002</v>
      </c>
      <c r="F8" s="35">
        <v>5.744425170865199</v>
      </c>
      <c r="G8" s="35">
        <v>0</v>
      </c>
      <c r="H8" s="35">
        <v>0</v>
      </c>
      <c r="I8" s="35">
        <v>0.2044</v>
      </c>
      <c r="J8" s="35">
        <v>0</v>
      </c>
      <c r="K8" s="35">
        <f t="shared" si="0"/>
        <v>118.27664104228201</v>
      </c>
      <c r="L8" s="35">
        <v>0.67847758706310002</v>
      </c>
    </row>
    <row r="9" spans="2:12">
      <c r="B9" s="19">
        <v>5</v>
      </c>
      <c r="C9" s="21" t="s">
        <v>47</v>
      </c>
      <c r="D9" s="40">
        <v>1.2215637225151996</v>
      </c>
      <c r="E9" s="35">
        <v>2.5623868991919005</v>
      </c>
      <c r="F9" s="35">
        <v>16.049267356913401</v>
      </c>
      <c r="G9" s="35">
        <v>0</v>
      </c>
      <c r="H9" s="35">
        <v>0</v>
      </c>
      <c r="I9" s="35">
        <v>1.1484999999999999</v>
      </c>
      <c r="J9" s="35">
        <v>0</v>
      </c>
      <c r="K9" s="35">
        <f t="shared" si="0"/>
        <v>20.981717978620498</v>
      </c>
      <c r="L9" s="35">
        <v>1.1497511249655998</v>
      </c>
    </row>
    <row r="10" spans="2:12">
      <c r="B10" s="19">
        <v>6</v>
      </c>
      <c r="C10" s="21" t="s">
        <v>48</v>
      </c>
      <c r="D10" s="40">
        <v>3.0842862559995003</v>
      </c>
      <c r="E10" s="35">
        <v>7.5679626949007037</v>
      </c>
      <c r="F10" s="35">
        <v>6.3547837666033002</v>
      </c>
      <c r="G10" s="35">
        <v>0</v>
      </c>
      <c r="H10" s="35">
        <v>0</v>
      </c>
      <c r="I10" s="35">
        <v>0.17170000000000002</v>
      </c>
      <c r="J10" s="35">
        <v>0</v>
      </c>
      <c r="K10" s="35">
        <f t="shared" si="0"/>
        <v>17.178732717503507</v>
      </c>
      <c r="L10" s="35">
        <v>0.54562208922540001</v>
      </c>
    </row>
    <row r="11" spans="2:12">
      <c r="B11" s="19">
        <v>7</v>
      </c>
      <c r="C11" s="21" t="s">
        <v>49</v>
      </c>
      <c r="D11" s="40">
        <v>6.1022002954831001</v>
      </c>
      <c r="E11" s="35">
        <v>7.7594159310286956</v>
      </c>
      <c r="F11" s="35">
        <v>9.6242778780829017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23.485894104594699</v>
      </c>
      <c r="L11" s="35">
        <v>0.9672624249341002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1.1703722163546999</v>
      </c>
      <c r="E14" s="35">
        <v>1.6149448450963999</v>
      </c>
      <c r="F14" s="35">
        <v>2.5950472411864993</v>
      </c>
      <c r="G14" s="35">
        <v>0</v>
      </c>
      <c r="H14" s="35">
        <v>0</v>
      </c>
      <c r="I14" s="35">
        <v>9.0800000000000006E-2</v>
      </c>
      <c r="J14" s="35">
        <v>0</v>
      </c>
      <c r="K14" s="35">
        <f t="shared" si="0"/>
        <v>5.4711643026375985</v>
      </c>
      <c r="L14" s="35">
        <v>0.6148234150316001</v>
      </c>
    </row>
    <row r="15" spans="2:12">
      <c r="B15" s="19">
        <v>11</v>
      </c>
      <c r="C15" s="21" t="s">
        <v>53</v>
      </c>
      <c r="D15" s="40">
        <v>513.5093857834147</v>
      </c>
      <c r="E15" s="35">
        <v>147.5557250516934</v>
      </c>
      <c r="F15" s="35">
        <v>64.209131119280613</v>
      </c>
      <c r="G15" s="35">
        <v>0</v>
      </c>
      <c r="H15" s="35">
        <v>0</v>
      </c>
      <c r="I15" s="35">
        <v>1.1325000000000001</v>
      </c>
      <c r="J15" s="35">
        <v>0</v>
      </c>
      <c r="K15" s="35">
        <f t="shared" si="0"/>
        <v>726.40674195438874</v>
      </c>
      <c r="L15" s="35">
        <v>2.3245582919950993</v>
      </c>
    </row>
    <row r="16" spans="2:12">
      <c r="B16" s="19">
        <v>12</v>
      </c>
      <c r="C16" s="21" t="s">
        <v>54</v>
      </c>
      <c r="D16" s="40">
        <v>209.22751682490133</v>
      </c>
      <c r="E16" s="35">
        <v>22.653746760349897</v>
      </c>
      <c r="F16" s="35">
        <v>25.464806474484277</v>
      </c>
      <c r="G16" s="35">
        <v>0</v>
      </c>
      <c r="H16" s="35">
        <v>0</v>
      </c>
      <c r="I16" s="35">
        <v>0.78700000000000003</v>
      </c>
      <c r="J16" s="35">
        <v>0</v>
      </c>
      <c r="K16" s="35">
        <f t="shared" si="0"/>
        <v>258.13307005973547</v>
      </c>
      <c r="L16" s="35">
        <v>1.1779900503525997</v>
      </c>
    </row>
    <row r="17" spans="2:12">
      <c r="B17" s="19">
        <v>13</v>
      </c>
      <c r="C17" s="21" t="s">
        <v>55</v>
      </c>
      <c r="D17" s="40">
        <v>5.8860150644899994E-2</v>
      </c>
      <c r="E17" s="35">
        <v>9.8213471603217997</v>
      </c>
      <c r="F17" s="35">
        <v>6.3252706433808017</v>
      </c>
      <c r="G17" s="35">
        <v>0</v>
      </c>
      <c r="H17" s="35">
        <v>0</v>
      </c>
      <c r="I17" s="35">
        <v>4.8100000000000004E-2</v>
      </c>
      <c r="J17" s="35">
        <v>0</v>
      </c>
      <c r="K17" s="35">
        <f t="shared" si="0"/>
        <v>16.253577954347502</v>
      </c>
      <c r="L17" s="35">
        <v>0.56067684961230002</v>
      </c>
    </row>
    <row r="18" spans="2:12">
      <c r="B18" s="19">
        <v>14</v>
      </c>
      <c r="C18" s="21" t="s">
        <v>56</v>
      </c>
      <c r="D18" s="40">
        <v>0.18213933474159999</v>
      </c>
      <c r="E18" s="35">
        <v>0.18481507125740002</v>
      </c>
      <c r="F18" s="35">
        <v>3.7540588279646001</v>
      </c>
      <c r="G18" s="35">
        <v>0</v>
      </c>
      <c r="H18" s="35">
        <v>0</v>
      </c>
      <c r="I18" s="35">
        <v>3.5000000000000003E-2</v>
      </c>
      <c r="J18" s="35">
        <v>0</v>
      </c>
      <c r="K18" s="35">
        <f t="shared" si="0"/>
        <v>4.1560132339636002</v>
      </c>
      <c r="L18" s="35">
        <v>0.16338562925779998</v>
      </c>
    </row>
    <row r="19" spans="2:12">
      <c r="B19" s="19">
        <v>15</v>
      </c>
      <c r="C19" s="21" t="s">
        <v>57</v>
      </c>
      <c r="D19" s="40">
        <v>1.2811119385151999</v>
      </c>
      <c r="E19" s="35">
        <v>3.2532573064178001</v>
      </c>
      <c r="F19" s="35">
        <v>10.962511133244599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15.496880378177599</v>
      </c>
      <c r="L19" s="35">
        <v>0.88454920980519991</v>
      </c>
    </row>
    <row r="20" spans="2:12">
      <c r="B20" s="19">
        <v>16</v>
      </c>
      <c r="C20" s="21" t="s">
        <v>58</v>
      </c>
      <c r="D20" s="40">
        <v>240.37779592422052</v>
      </c>
      <c r="E20" s="35">
        <v>124.68372588575728</v>
      </c>
      <c r="F20" s="35">
        <v>75.813568723982527</v>
      </c>
      <c r="G20" s="35">
        <v>0</v>
      </c>
      <c r="H20" s="35">
        <v>0</v>
      </c>
      <c r="I20" s="35">
        <v>2.7907999999999999</v>
      </c>
      <c r="J20" s="35">
        <v>0</v>
      </c>
      <c r="K20" s="35">
        <f t="shared" si="0"/>
        <v>443.66589053396035</v>
      </c>
      <c r="L20" s="35">
        <v>2.9406322522841992</v>
      </c>
    </row>
    <row r="21" spans="2:12">
      <c r="B21" s="19">
        <v>17</v>
      </c>
      <c r="C21" s="21" t="s">
        <v>59</v>
      </c>
      <c r="D21" s="40">
        <v>183.03974580696629</v>
      </c>
      <c r="E21" s="35">
        <v>196.58894968109288</v>
      </c>
      <c r="F21" s="35">
        <v>17.333990996426493</v>
      </c>
      <c r="G21" s="35">
        <v>0</v>
      </c>
      <c r="H21" s="35">
        <v>0</v>
      </c>
      <c r="I21" s="35">
        <v>0.68629999999999991</v>
      </c>
      <c r="J21" s="35">
        <v>0</v>
      </c>
      <c r="K21" s="35">
        <f t="shared" si="0"/>
        <v>397.6489864844857</v>
      </c>
      <c r="L21" s="35">
        <v>1.0364323083197997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6.5733966391270009</v>
      </c>
      <c r="E23" s="35">
        <v>59.414708239371897</v>
      </c>
      <c r="F23" s="35">
        <v>58.531231219438979</v>
      </c>
      <c r="G23" s="35">
        <v>0</v>
      </c>
      <c r="H23" s="35">
        <v>0</v>
      </c>
      <c r="I23" s="35">
        <v>2.5853000000000002</v>
      </c>
      <c r="J23" s="35">
        <v>0</v>
      </c>
      <c r="K23" s="35">
        <f t="shared" si="0"/>
        <v>127.10463609793788</v>
      </c>
      <c r="L23" s="35">
        <v>1.6872953064792</v>
      </c>
    </row>
    <row r="24" spans="2:12">
      <c r="B24" s="19">
        <v>20</v>
      </c>
      <c r="C24" s="21" t="s">
        <v>62</v>
      </c>
      <c r="D24" s="40">
        <v>1886.6354251105595</v>
      </c>
      <c r="E24" s="35">
        <v>596.10721812025838</v>
      </c>
      <c r="F24" s="35">
        <v>824.50428524675181</v>
      </c>
      <c r="G24" s="35">
        <v>0</v>
      </c>
      <c r="H24" s="35">
        <v>0</v>
      </c>
      <c r="I24" s="35">
        <v>69.367499999999993</v>
      </c>
      <c r="J24" s="35">
        <v>0</v>
      </c>
      <c r="K24" s="35">
        <f t="shared" si="0"/>
        <v>3376.6144284775696</v>
      </c>
      <c r="L24" s="35">
        <v>18.166283473018709</v>
      </c>
    </row>
    <row r="25" spans="2:12">
      <c r="B25" s="19">
        <v>21</v>
      </c>
      <c r="C25" s="20" t="s">
        <v>63</v>
      </c>
      <c r="D25" s="40">
        <v>0</v>
      </c>
      <c r="E25" s="35">
        <v>6.0274809669999996E-4</v>
      </c>
      <c r="F25" s="35">
        <v>1.8925515838400003E-2</v>
      </c>
      <c r="G25" s="35">
        <v>0</v>
      </c>
      <c r="H25" s="35">
        <v>0</v>
      </c>
      <c r="I25" s="35">
        <v>5.1999999999999998E-3</v>
      </c>
      <c r="J25" s="35">
        <v>0</v>
      </c>
      <c r="K25" s="35">
        <f t="shared" si="0"/>
        <v>2.4728263935100001E-2</v>
      </c>
      <c r="L25" s="35">
        <v>2.7533032100000001E-5</v>
      </c>
    </row>
    <row r="26" spans="2:12">
      <c r="B26" s="19">
        <v>22</v>
      </c>
      <c r="C26" s="21" t="s">
        <v>64</v>
      </c>
      <c r="D26" s="40">
        <v>0</v>
      </c>
      <c r="E26" s="35">
        <v>3.4233782257999997E-3</v>
      </c>
      <c r="F26" s="35">
        <v>0.24257905045130002</v>
      </c>
      <c r="G26" s="35">
        <v>0</v>
      </c>
      <c r="H26" s="35">
        <v>0</v>
      </c>
      <c r="I26" s="35">
        <v>0.24629999999999999</v>
      </c>
      <c r="J26" s="35">
        <v>0</v>
      </c>
      <c r="K26" s="35">
        <f t="shared" si="0"/>
        <v>0.4923024286771</v>
      </c>
      <c r="L26" s="35">
        <v>3.8982975031999996E-2</v>
      </c>
    </row>
    <row r="27" spans="2:12">
      <c r="B27" s="19">
        <v>23</v>
      </c>
      <c r="C27" s="20" t="s">
        <v>65</v>
      </c>
      <c r="D27" s="40">
        <v>0</v>
      </c>
      <c r="E27" s="35">
        <v>1.0720612900000001E-5</v>
      </c>
      <c r="F27" s="35">
        <v>8.2661935479999993E-4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8.3733996769999998E-4</v>
      </c>
      <c r="L27" s="35">
        <v>1.3385235580600001E-2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0.21068183996740003</v>
      </c>
      <c r="G28" s="35">
        <v>0</v>
      </c>
      <c r="H28" s="35">
        <v>0</v>
      </c>
      <c r="I28" s="35">
        <v>0.1048</v>
      </c>
      <c r="J28" s="35">
        <v>0</v>
      </c>
      <c r="K28" s="35">
        <f t="shared" si="0"/>
        <v>0.31548183996740004</v>
      </c>
      <c r="L28" s="35">
        <v>5.0076961806299995E-2</v>
      </c>
    </row>
    <row r="29" spans="2:12">
      <c r="B29" s="19">
        <v>25</v>
      </c>
      <c r="C29" s="21" t="s">
        <v>67</v>
      </c>
      <c r="D29" s="40">
        <v>656.82350346086582</v>
      </c>
      <c r="E29" s="35">
        <v>234.55851615459795</v>
      </c>
      <c r="F29" s="35">
        <v>153.84772205403829</v>
      </c>
      <c r="G29" s="35">
        <v>0</v>
      </c>
      <c r="H29" s="35">
        <v>0</v>
      </c>
      <c r="I29" s="35">
        <v>3.0127999999999999</v>
      </c>
      <c r="J29" s="35">
        <v>0</v>
      </c>
      <c r="K29" s="35">
        <f t="shared" si="0"/>
        <v>1048.2425416695021</v>
      </c>
      <c r="L29" s="35">
        <v>2.5554947352226005</v>
      </c>
    </row>
    <row r="30" spans="2:12">
      <c r="B30" s="19">
        <v>26</v>
      </c>
      <c r="C30" s="21" t="s">
        <v>68</v>
      </c>
      <c r="D30" s="40">
        <v>94.285829257611397</v>
      </c>
      <c r="E30" s="35">
        <v>12.055469735512695</v>
      </c>
      <c r="F30" s="35">
        <v>11.453613395853099</v>
      </c>
      <c r="G30" s="35">
        <v>0</v>
      </c>
      <c r="H30" s="35">
        <v>0</v>
      </c>
      <c r="I30" s="35">
        <v>0.91510000000000002</v>
      </c>
      <c r="J30" s="35">
        <v>0</v>
      </c>
      <c r="K30" s="35">
        <f t="shared" si="0"/>
        <v>118.71001238897719</v>
      </c>
      <c r="L30" s="35">
        <v>1.3003335190948</v>
      </c>
    </row>
    <row r="31" spans="2:12">
      <c r="B31" s="19">
        <v>27</v>
      </c>
      <c r="C31" s="21" t="s">
        <v>17</v>
      </c>
      <c r="D31" s="40">
        <v>4.4425431097740997</v>
      </c>
      <c r="E31" s="35">
        <v>0</v>
      </c>
      <c r="F31" s="35">
        <v>0.90196808283609986</v>
      </c>
      <c r="G31" s="35">
        <v>0</v>
      </c>
      <c r="H31" s="35">
        <v>0</v>
      </c>
      <c r="I31" s="35">
        <v>0.78080000000000005</v>
      </c>
      <c r="J31" s="35">
        <v>0</v>
      </c>
      <c r="K31" s="35">
        <f t="shared" si="0"/>
        <v>6.1253111926101997</v>
      </c>
      <c r="L31" s="35">
        <v>2.5840661999799997E-2</v>
      </c>
    </row>
    <row r="32" spans="2:12">
      <c r="B32" s="19">
        <v>28</v>
      </c>
      <c r="C32" s="21" t="s">
        <v>69</v>
      </c>
      <c r="D32" s="40">
        <v>9.1202037773999989E-2</v>
      </c>
      <c r="E32" s="35">
        <v>4.6722239352999994E-3</v>
      </c>
      <c r="F32" s="35">
        <v>0.43051696148179991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0.52639122319109988</v>
      </c>
      <c r="L32" s="35">
        <v>4.3859709483599997E-2</v>
      </c>
    </row>
    <row r="33" spans="2:12">
      <c r="B33" s="19">
        <v>29</v>
      </c>
      <c r="C33" s="21" t="s">
        <v>70</v>
      </c>
      <c r="D33" s="40">
        <v>18.552831954417698</v>
      </c>
      <c r="E33" s="35">
        <v>15.163274669346993</v>
      </c>
      <c r="F33" s="35">
        <v>12.235293007621808</v>
      </c>
      <c r="G33" s="35">
        <v>0</v>
      </c>
      <c r="H33" s="35">
        <v>0</v>
      </c>
      <c r="I33" s="35">
        <v>0.3024</v>
      </c>
      <c r="J33" s="35">
        <v>0</v>
      </c>
      <c r="K33" s="35">
        <f t="shared" si="0"/>
        <v>46.253799631386492</v>
      </c>
      <c r="L33" s="35">
        <v>1.1879037438041997</v>
      </c>
    </row>
    <row r="34" spans="2:12">
      <c r="B34" s="19">
        <v>30</v>
      </c>
      <c r="C34" s="21" t="s">
        <v>71</v>
      </c>
      <c r="D34" s="40">
        <v>7.2853493518367021</v>
      </c>
      <c r="E34" s="35">
        <v>3.7343494583834</v>
      </c>
      <c r="F34" s="35">
        <v>28.548139392026513</v>
      </c>
      <c r="G34" s="35">
        <v>0</v>
      </c>
      <c r="H34" s="35">
        <v>0</v>
      </c>
      <c r="I34" s="35">
        <v>1.1240999999999999</v>
      </c>
      <c r="J34" s="35">
        <v>0</v>
      </c>
      <c r="K34" s="35">
        <f t="shared" si="0"/>
        <v>40.691938202246618</v>
      </c>
      <c r="L34" s="35">
        <v>1.4533764897068999</v>
      </c>
    </row>
    <row r="35" spans="2:12">
      <c r="B35" s="19">
        <v>31</v>
      </c>
      <c r="C35" s="20" t="s">
        <v>72</v>
      </c>
      <c r="D35" s="40">
        <v>0.28179946267740003</v>
      </c>
      <c r="E35" s="35">
        <v>0.26132680770959998</v>
      </c>
      <c r="F35" s="35">
        <v>6.9777809548000003E-2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0.61290407993500007</v>
      </c>
      <c r="L35" s="35">
        <v>5.2050091258000003E-2</v>
      </c>
    </row>
    <row r="36" spans="2:12">
      <c r="B36" s="19">
        <v>32</v>
      </c>
      <c r="C36" s="21" t="s">
        <v>73</v>
      </c>
      <c r="D36" s="40">
        <v>218.87332297260991</v>
      </c>
      <c r="E36" s="35">
        <v>31.170517651116395</v>
      </c>
      <c r="F36" s="35">
        <v>57.563161668386627</v>
      </c>
      <c r="G36" s="35">
        <v>0</v>
      </c>
      <c r="H36" s="35">
        <v>0</v>
      </c>
      <c r="I36" s="35">
        <v>2.5773000000000001</v>
      </c>
      <c r="J36" s="35">
        <v>0</v>
      </c>
      <c r="K36" s="35">
        <f t="shared" si="0"/>
        <v>310.18430229211293</v>
      </c>
      <c r="L36" s="35">
        <v>3.3375565810579984</v>
      </c>
    </row>
    <row r="37" spans="2:12">
      <c r="B37" s="19">
        <v>33</v>
      </c>
      <c r="C37" s="21" t="s">
        <v>126</v>
      </c>
      <c r="D37" s="40">
        <v>70.525957283383093</v>
      </c>
      <c r="E37" s="35">
        <v>15.900588694054207</v>
      </c>
      <c r="F37" s="35">
        <v>50.921066755613339</v>
      </c>
      <c r="G37" s="40">
        <v>0</v>
      </c>
      <c r="H37" s="40">
        <v>0</v>
      </c>
      <c r="I37" s="35">
        <v>1.0438000000000001</v>
      </c>
      <c r="J37" s="40">
        <v>0</v>
      </c>
      <c r="K37" s="35">
        <f t="shared" si="0"/>
        <v>138.39141273305066</v>
      </c>
      <c r="L37" s="35">
        <v>2.0512359371571987</v>
      </c>
    </row>
    <row r="38" spans="2:12">
      <c r="B38" s="19">
        <v>34</v>
      </c>
      <c r="C38" s="21" t="s">
        <v>74</v>
      </c>
      <c r="D38" s="40">
        <v>6.6154935480000003E-4</v>
      </c>
      <c r="E38" s="35">
        <v>0.18956612370949999</v>
      </c>
      <c r="F38" s="35">
        <v>0.44185611741849995</v>
      </c>
      <c r="G38" s="35">
        <v>0</v>
      </c>
      <c r="H38" s="35">
        <v>0</v>
      </c>
      <c r="I38" s="35">
        <v>5.2699999999999997E-2</v>
      </c>
      <c r="J38" s="35">
        <v>0</v>
      </c>
      <c r="K38" s="35">
        <f t="shared" si="0"/>
        <v>0.68478379048279991</v>
      </c>
      <c r="L38" s="35">
        <v>2.6244826225599996E-2</v>
      </c>
    </row>
    <row r="39" spans="2:12">
      <c r="B39" s="19">
        <v>35</v>
      </c>
      <c r="C39" s="21" t="s">
        <v>75</v>
      </c>
      <c r="D39" s="40">
        <v>169.70152619625247</v>
      </c>
      <c r="E39" s="35">
        <v>121.38820316136685</v>
      </c>
      <c r="F39" s="35">
        <v>109.36145867711504</v>
      </c>
      <c r="G39" s="35">
        <v>0</v>
      </c>
      <c r="H39" s="35">
        <v>0</v>
      </c>
      <c r="I39" s="35">
        <v>1.6052999999999999</v>
      </c>
      <c r="J39" s="35">
        <v>0</v>
      </c>
      <c r="K39" s="35">
        <f t="shared" si="0"/>
        <v>402.05648803473434</v>
      </c>
      <c r="L39" s="35">
        <v>2.9767675508645013</v>
      </c>
    </row>
    <row r="40" spans="2:12">
      <c r="B40" s="19">
        <v>36</v>
      </c>
      <c r="C40" s="21" t="s">
        <v>76</v>
      </c>
      <c r="D40" s="40">
        <v>0.46765661480630005</v>
      </c>
      <c r="E40" s="35">
        <v>2.9423170224827997</v>
      </c>
      <c r="F40" s="35">
        <v>6.3721772801857952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9.782150917474894</v>
      </c>
      <c r="L40" s="35">
        <v>0.57981475064429999</v>
      </c>
    </row>
    <row r="41" spans="2:12">
      <c r="B41" s="19">
        <v>37</v>
      </c>
      <c r="C41" s="21" t="s">
        <v>77</v>
      </c>
      <c r="D41" s="40">
        <v>72.469623927737686</v>
      </c>
      <c r="E41" s="35">
        <v>141.82271542636852</v>
      </c>
      <c r="F41" s="35">
        <v>76.034076237987733</v>
      </c>
      <c r="G41" s="35">
        <v>0</v>
      </c>
      <c r="H41" s="35">
        <v>0</v>
      </c>
      <c r="I41" s="35">
        <v>4.3048000000000002</v>
      </c>
      <c r="J41" s="35">
        <v>0</v>
      </c>
      <c r="K41" s="35">
        <f t="shared" si="0"/>
        <v>294.63121559209395</v>
      </c>
      <c r="L41" s="35">
        <v>5.1316199433791994</v>
      </c>
    </row>
    <row r="42" spans="2:12" ht="14.4">
      <c r="B42" s="22" t="s">
        <v>11</v>
      </c>
      <c r="C42" s="4"/>
      <c r="D42" s="46">
        <f t="shared" ref="D42:L42" si="1">SUM(D5:D41)</f>
        <v>4481.7738194476724</v>
      </c>
      <c r="E42" s="35">
        <f>SUM(E5:E41)</f>
        <v>1761.8949050407059</v>
      </c>
      <c r="F42" s="35">
        <f t="shared" si="1"/>
        <v>1646.177658196109</v>
      </c>
      <c r="G42" s="35">
        <f>SUM(G5:G41)</f>
        <v>0</v>
      </c>
      <c r="H42" s="45">
        <f t="shared" si="1"/>
        <v>0</v>
      </c>
      <c r="I42" s="45">
        <f t="shared" si="1"/>
        <v>95.5672</v>
      </c>
      <c r="J42" s="45">
        <f t="shared" si="1"/>
        <v>0</v>
      </c>
      <c r="K42" s="45">
        <f t="shared" si="1"/>
        <v>7985.4135826844886</v>
      </c>
      <c r="L42" s="35">
        <f t="shared" si="1"/>
        <v>54.266380732981212</v>
      </c>
    </row>
    <row r="43" spans="2:12">
      <c r="B43" t="s">
        <v>93</v>
      </c>
    </row>
    <row r="47" spans="2:12">
      <c r="D47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2016-09-08T05:05:30Z</dcterms:modified>
</cp:coreProperties>
</file>